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7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8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9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10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BBA3\Desktop\共有\競技委員会\75回WC予選\R4WC要項等\"/>
    </mc:Choice>
  </mc:AlternateContent>
  <xr:revisionPtr revIDLastSave="0" documentId="8_{0B19047E-2BBB-439C-B2F8-D1479BF5E33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操作手順" sheetId="7" r:id="rId1"/>
    <sheet name="貼付" sheetId="5" r:id="rId2"/>
    <sheet name="参加申込書No1" sheetId="2" r:id="rId3"/>
    <sheet name="参加申込書No2" sheetId="10" r:id="rId4"/>
    <sheet name="参加申込書No3" sheetId="11" r:id="rId5"/>
    <sheet name="❶エントリー表" sheetId="3" r:id="rId6"/>
    <sheet name="❷健康CS(チーム用)" sheetId="13" r:id="rId7"/>
    <sheet name="❷健康CS(チーム用)No2" sheetId="14" r:id="rId8"/>
    <sheet name="❷健康CS(チーム用)No3" sheetId="15" r:id="rId9"/>
    <sheet name="❷健康CS(チーム用)No4" sheetId="16" r:id="rId10"/>
    <sheet name="❷健康CS(チーム用)No5" sheetId="17" r:id="rId11"/>
  </sheets>
  <definedNames>
    <definedName name="_xlnm.Print_Area" localSheetId="5">'❶エントリー表'!$A$1:$AB$29</definedName>
    <definedName name="_xlnm.Print_Area" localSheetId="6">'❷健康CS(チーム用)'!$A$1:$Z$49</definedName>
    <definedName name="_xlnm.Print_Area" localSheetId="7">'❷健康CS(チーム用)No2'!$A$1:$Y$48</definedName>
    <definedName name="_xlnm.Print_Area" localSheetId="8">'❷健康CS(チーム用)No3'!$A$1:$Y$48</definedName>
    <definedName name="_xlnm.Print_Area" localSheetId="9">'❷健康CS(チーム用)No4'!$A$1:$Y$48</definedName>
    <definedName name="_xlnm.Print_Area" localSheetId="10">'❷健康CS(チーム用)No5'!$A$1:$Y$48</definedName>
    <definedName name="_xlnm.Print_Area" localSheetId="2">参加申込書No1!$A$1:$AM$38</definedName>
    <definedName name="_xlnm.Print_Area" localSheetId="3">参加申込書No2!$A$1:$AM$41</definedName>
    <definedName name="_xlnm.Print_Area" localSheetId="4">参加申込書No3!$A$1:$AM$41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4" l="1"/>
  <c r="AM15" i="2" l="1"/>
  <c r="AL15" i="2"/>
  <c r="AK15" i="2"/>
  <c r="AJ15" i="2"/>
  <c r="AI15" i="2"/>
  <c r="AH15" i="2"/>
  <c r="AG15" i="2"/>
  <c r="AF15" i="2"/>
  <c r="AE15" i="2"/>
  <c r="AE14" i="2"/>
  <c r="Z33" i="2"/>
  <c r="Y33" i="2"/>
  <c r="X33" i="2"/>
  <c r="W33" i="2"/>
  <c r="V33" i="2"/>
  <c r="U33" i="2"/>
  <c r="T33" i="2"/>
  <c r="R32" i="2"/>
  <c r="R33" i="2"/>
  <c r="S33" i="2"/>
  <c r="F14" i="17" l="1"/>
  <c r="F15" i="17"/>
  <c r="F16" i="17"/>
  <c r="F17" i="17"/>
  <c r="F18" i="17"/>
  <c r="F19" i="17"/>
  <c r="F20" i="17"/>
  <c r="F21" i="17"/>
  <c r="F22" i="17"/>
  <c r="B14" i="17"/>
  <c r="B15" i="17"/>
  <c r="B16" i="17"/>
  <c r="B17" i="17"/>
  <c r="B18" i="17"/>
  <c r="B19" i="17"/>
  <c r="B20" i="17"/>
  <c r="B21" i="17"/>
  <c r="B22" i="17"/>
  <c r="F13" i="17"/>
  <c r="B13" i="17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F13" i="16"/>
  <c r="B13" i="16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F13" i="15"/>
  <c r="B13" i="15"/>
  <c r="B38" i="14"/>
  <c r="B39" i="14"/>
  <c r="B40" i="14"/>
  <c r="B41" i="14"/>
  <c r="B42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24" i="13"/>
  <c r="B37" i="14" l="1"/>
  <c r="B36" i="14"/>
  <c r="B35" i="14"/>
  <c r="B34" i="14"/>
  <c r="B33" i="14"/>
  <c r="C39" i="13"/>
  <c r="C40" i="13"/>
  <c r="C41" i="13"/>
  <c r="C42" i="13"/>
  <c r="C43" i="13"/>
  <c r="C38" i="13"/>
  <c r="C37" i="13"/>
  <c r="C36" i="13"/>
  <c r="C35" i="13"/>
  <c r="C34" i="13"/>
  <c r="C25" i="13"/>
  <c r="C26" i="13"/>
  <c r="C27" i="13"/>
  <c r="C28" i="13"/>
  <c r="C29" i="13"/>
  <c r="C30" i="13"/>
  <c r="C31" i="13"/>
  <c r="C32" i="13"/>
  <c r="C33" i="13"/>
  <c r="C24" i="13"/>
  <c r="R14" i="2"/>
  <c r="D13" i="13"/>
  <c r="E7" i="3"/>
  <c r="I10" i="13"/>
  <c r="J10" i="13" s="1"/>
  <c r="I9" i="15" s="1"/>
  <c r="H12" i="13"/>
  <c r="G11" i="14" s="1"/>
  <c r="G11" i="15" l="1"/>
  <c r="G11" i="17"/>
  <c r="I9" i="14"/>
  <c r="I9" i="16"/>
  <c r="G11" i="16"/>
  <c r="I9" i="17"/>
  <c r="K10" i="13"/>
  <c r="J12" i="13"/>
  <c r="I12" i="13"/>
  <c r="J9" i="16" l="1"/>
  <c r="J9" i="14"/>
  <c r="J9" i="15"/>
  <c r="J9" i="17"/>
  <c r="L10" i="13"/>
  <c r="K12" i="13"/>
  <c r="K9" i="15" l="1"/>
  <c r="K9" i="17"/>
  <c r="K9" i="16"/>
  <c r="K9" i="14"/>
  <c r="M10" i="13"/>
  <c r="L12" i="13"/>
  <c r="L9" i="16" l="1"/>
  <c r="L9" i="14"/>
  <c r="L9" i="15"/>
  <c r="L9" i="17"/>
  <c r="N10" i="13"/>
  <c r="M12" i="13"/>
  <c r="M9" i="15" l="1"/>
  <c r="M9" i="17"/>
  <c r="M9" i="16"/>
  <c r="M9" i="14"/>
  <c r="O10" i="13"/>
  <c r="N12" i="13"/>
  <c r="N9" i="16" l="1"/>
  <c r="N9" i="14"/>
  <c r="N9" i="15"/>
  <c r="N9" i="17"/>
  <c r="P10" i="13"/>
  <c r="O12" i="13"/>
  <c r="O9" i="15" l="1"/>
  <c r="O9" i="17"/>
  <c r="O9" i="16"/>
  <c r="O9" i="14"/>
  <c r="Q10" i="13"/>
  <c r="P12" i="13"/>
  <c r="P9" i="16" l="1"/>
  <c r="P9" i="14"/>
  <c r="P9" i="15"/>
  <c r="P9" i="17"/>
  <c r="R10" i="13"/>
  <c r="Q12" i="13"/>
  <c r="Q9" i="15" l="1"/>
  <c r="Q9" i="17"/>
  <c r="Q9" i="16"/>
  <c r="Q9" i="14"/>
  <c r="S10" i="13"/>
  <c r="R12" i="13"/>
  <c r="R9" i="16" l="1"/>
  <c r="R9" i="14"/>
  <c r="R9" i="15"/>
  <c r="R9" i="17"/>
  <c r="T10" i="13"/>
  <c r="S12" i="13"/>
  <c r="S9" i="15" l="1"/>
  <c r="S9" i="17"/>
  <c r="S9" i="16"/>
  <c r="S9" i="14"/>
  <c r="U10" i="13"/>
  <c r="T12" i="13"/>
  <c r="T9" i="16" l="1"/>
  <c r="T9" i="14"/>
  <c r="T9" i="15"/>
  <c r="T9" i="17"/>
  <c r="V10" i="13"/>
  <c r="U12" i="13"/>
  <c r="U9" i="15" l="1"/>
  <c r="U9" i="17"/>
  <c r="U9" i="16"/>
  <c r="U9" i="14"/>
  <c r="W10" i="13"/>
  <c r="V12" i="13"/>
  <c r="V9" i="16" l="1"/>
  <c r="V9" i="14"/>
  <c r="V9" i="15"/>
  <c r="V9" i="17"/>
  <c r="X10" i="13"/>
  <c r="W12" i="13"/>
  <c r="W9" i="15" l="1"/>
  <c r="W9" i="17"/>
  <c r="W9" i="16"/>
  <c r="W9" i="14"/>
  <c r="Y10" i="13"/>
  <c r="X12" i="13"/>
  <c r="X9" i="16" l="1"/>
  <c r="X9" i="14"/>
  <c r="X9" i="15"/>
  <c r="X9" i="17"/>
  <c r="Z10" i="13"/>
  <c r="Y12" i="13"/>
  <c r="B14" i="14"/>
  <c r="B13" i="14"/>
  <c r="A2" i="14"/>
  <c r="A2" i="15"/>
  <c r="A2" i="16"/>
  <c r="A2" i="17"/>
  <c r="B2" i="13"/>
  <c r="A1" i="15"/>
  <c r="A1" i="16"/>
  <c r="A1" i="17"/>
  <c r="B1" i="13"/>
  <c r="A1" i="10"/>
  <c r="H26" i="5"/>
  <c r="I26" i="5"/>
  <c r="J26" i="5"/>
  <c r="K26" i="5"/>
  <c r="E19" i="5"/>
  <c r="E19" i="7"/>
  <c r="D18" i="5"/>
  <c r="R9" i="2" s="1"/>
  <c r="U9" i="3" s="1"/>
  <c r="D19" i="5"/>
  <c r="D20" i="5"/>
  <c r="D21" i="5"/>
  <c r="D22" i="5"/>
  <c r="D23" i="5"/>
  <c r="D24" i="5"/>
  <c r="D25" i="5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E14" i="2"/>
  <c r="A3" i="3"/>
  <c r="A2" i="11"/>
  <c r="A2" i="3"/>
  <c r="A3" i="11"/>
  <c r="A1" i="11"/>
  <c r="A2" i="10"/>
  <c r="W40" i="10"/>
  <c r="W40" i="11"/>
  <c r="Z12" i="13" l="1"/>
  <c r="Y9" i="15"/>
  <c r="Y9" i="17"/>
  <c r="Y9" i="16"/>
  <c r="Y9" i="14"/>
  <c r="U9" i="2"/>
  <c r="X9" i="3" s="1"/>
  <c r="Y9" i="2"/>
  <c r="AB9" i="3" s="1"/>
  <c r="Q9" i="2"/>
  <c r="T9" i="3" s="1"/>
  <c r="W9" i="2"/>
  <c r="Z9" i="3" s="1"/>
  <c r="S9" i="2"/>
  <c r="V9" i="3" s="1"/>
  <c r="X9" i="2"/>
  <c r="AA9" i="3" s="1"/>
  <c r="V9" i="2"/>
  <c r="Y9" i="3" s="1"/>
  <c r="T9" i="2"/>
  <c r="W9" i="3" s="1"/>
  <c r="P37" i="2"/>
  <c r="AD7" i="2"/>
  <c r="AD6" i="2"/>
  <c r="G5" i="2"/>
  <c r="AM5" i="2"/>
  <c r="AL5" i="2"/>
  <c r="AK5" i="2"/>
  <c r="AJ5" i="2"/>
  <c r="AI5" i="2"/>
  <c r="AH5" i="2"/>
  <c r="AG5" i="2"/>
  <c r="AF5" i="2"/>
  <c r="AE5" i="2"/>
  <c r="AD5" i="2"/>
  <c r="E15" i="2"/>
  <c r="D5" i="15" l="1"/>
  <c r="D5" i="17"/>
  <c r="D5" i="14"/>
  <c r="D5" i="16"/>
  <c r="E5" i="13"/>
  <c r="E6" i="3"/>
  <c r="H5" i="10"/>
  <c r="H5" i="11"/>
  <c r="P40" i="11"/>
  <c r="P40" i="10"/>
  <c r="N32" i="2" l="1"/>
  <c r="H9" i="17" l="1"/>
  <c r="G9" i="17"/>
  <c r="O6" i="17"/>
  <c r="A3" i="17"/>
  <c r="H9" i="16"/>
  <c r="G9" i="16"/>
  <c r="O6" i="16"/>
  <c r="A3" i="16"/>
  <c r="H9" i="15"/>
  <c r="G9" i="15"/>
  <c r="O6" i="15"/>
  <c r="A3" i="15"/>
  <c r="H9" i="14"/>
  <c r="G9" i="14"/>
  <c r="O6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F13" i="14"/>
  <c r="A3" i="14"/>
  <c r="H11" i="15"/>
  <c r="I11" i="15"/>
  <c r="J11" i="16"/>
  <c r="K11" i="17"/>
  <c r="L11" i="15"/>
  <c r="M11" i="15"/>
  <c r="N11" i="16"/>
  <c r="O11" i="17"/>
  <c r="P11" i="15"/>
  <c r="Q11" i="15"/>
  <c r="R11" i="16"/>
  <c r="S11" i="17"/>
  <c r="T11" i="15"/>
  <c r="U11" i="15"/>
  <c r="V11" i="16"/>
  <c r="W11" i="17"/>
  <c r="X11" i="15"/>
  <c r="Y11" i="15"/>
  <c r="A14" i="2"/>
  <c r="B3" i="13"/>
  <c r="AM36" i="11"/>
  <c r="AL36" i="11"/>
  <c r="AK36" i="11"/>
  <c r="AJ36" i="11"/>
  <c r="AI36" i="11"/>
  <c r="AH36" i="11"/>
  <c r="AG36" i="11"/>
  <c r="AF36" i="11"/>
  <c r="AE36" i="11"/>
  <c r="AM34" i="11"/>
  <c r="AL34" i="11"/>
  <c r="AK34" i="11"/>
  <c r="AJ34" i="11"/>
  <c r="AI34" i="11"/>
  <c r="AH34" i="11"/>
  <c r="AG34" i="11"/>
  <c r="AF34" i="11"/>
  <c r="AE34" i="11"/>
  <c r="AM32" i="11"/>
  <c r="AL32" i="11"/>
  <c r="AK32" i="11"/>
  <c r="AJ32" i="11"/>
  <c r="AI32" i="11"/>
  <c r="AH32" i="11"/>
  <c r="AG32" i="11"/>
  <c r="AF32" i="11"/>
  <c r="AE32" i="11"/>
  <c r="AM30" i="11"/>
  <c r="AL30" i="11"/>
  <c r="AK30" i="11"/>
  <c r="AJ30" i="11"/>
  <c r="AI30" i="11"/>
  <c r="AH30" i="11"/>
  <c r="AG30" i="11"/>
  <c r="AF30" i="11"/>
  <c r="AE30" i="11"/>
  <c r="AM28" i="11"/>
  <c r="AL28" i="11"/>
  <c r="AK28" i="11"/>
  <c r="AJ28" i="11"/>
  <c r="AI28" i="11"/>
  <c r="AH28" i="11"/>
  <c r="AG28" i="11"/>
  <c r="AF28" i="11"/>
  <c r="AE28" i="11"/>
  <c r="AM26" i="11"/>
  <c r="AL26" i="11"/>
  <c r="AK26" i="11"/>
  <c r="AJ26" i="11"/>
  <c r="AI26" i="11"/>
  <c r="AH26" i="11"/>
  <c r="AG26" i="11"/>
  <c r="AF26" i="11"/>
  <c r="AE26" i="11"/>
  <c r="AM24" i="11"/>
  <c r="AL24" i="11"/>
  <c r="AK24" i="11"/>
  <c r="AJ24" i="11"/>
  <c r="AI24" i="11"/>
  <c r="AH24" i="11"/>
  <c r="AG24" i="11"/>
  <c r="AF24" i="11"/>
  <c r="AE24" i="11"/>
  <c r="AM22" i="11"/>
  <c r="AL22" i="11"/>
  <c r="AK22" i="11"/>
  <c r="AJ22" i="11"/>
  <c r="AI22" i="11"/>
  <c r="AH22" i="11"/>
  <c r="AG22" i="11"/>
  <c r="AF22" i="11"/>
  <c r="AE22" i="11"/>
  <c r="AM20" i="11"/>
  <c r="AL20" i="11"/>
  <c r="AK20" i="11"/>
  <c r="AJ20" i="11"/>
  <c r="AI20" i="11"/>
  <c r="AH20" i="11"/>
  <c r="AG20" i="11"/>
  <c r="AF20" i="11"/>
  <c r="AE20" i="11"/>
  <c r="AM18" i="11"/>
  <c r="AL18" i="11"/>
  <c r="AK18" i="11"/>
  <c r="AJ18" i="11"/>
  <c r="AI18" i="11"/>
  <c r="AH18" i="11"/>
  <c r="AG18" i="11"/>
  <c r="AF18" i="11"/>
  <c r="AE18" i="11"/>
  <c r="AM16" i="11"/>
  <c r="AL16" i="11"/>
  <c r="AK16" i="11"/>
  <c r="AJ16" i="11"/>
  <c r="AI16" i="11"/>
  <c r="AH16" i="11"/>
  <c r="AG16" i="11"/>
  <c r="AF16" i="11"/>
  <c r="AE16" i="11"/>
  <c r="AM14" i="11"/>
  <c r="AL14" i="11"/>
  <c r="AK14" i="11"/>
  <c r="AJ14" i="11"/>
  <c r="AI14" i="11"/>
  <c r="AH14" i="11"/>
  <c r="AG14" i="11"/>
  <c r="AF14" i="11"/>
  <c r="AE14" i="11"/>
  <c r="AM12" i="11"/>
  <c r="AL12" i="11"/>
  <c r="AK12" i="11"/>
  <c r="AJ12" i="11"/>
  <c r="AI12" i="11"/>
  <c r="AH12" i="11"/>
  <c r="AG12" i="11"/>
  <c r="AF12" i="11"/>
  <c r="AE12" i="11"/>
  <c r="AM10" i="11"/>
  <c r="AL10" i="11"/>
  <c r="AK10" i="11"/>
  <c r="AJ10" i="11"/>
  <c r="AI10" i="11"/>
  <c r="AH10" i="11"/>
  <c r="AG10" i="11"/>
  <c r="AF10" i="11"/>
  <c r="AE10" i="11"/>
  <c r="AM8" i="11"/>
  <c r="AL8" i="11"/>
  <c r="AK8" i="11"/>
  <c r="AJ8" i="11"/>
  <c r="AI8" i="11"/>
  <c r="AH8" i="11"/>
  <c r="AG8" i="11"/>
  <c r="AF8" i="11"/>
  <c r="AE8" i="11"/>
  <c r="Z36" i="11"/>
  <c r="Y36" i="11"/>
  <c r="X36" i="11"/>
  <c r="W36" i="11"/>
  <c r="V36" i="11"/>
  <c r="U36" i="11"/>
  <c r="T36" i="11"/>
  <c r="S36" i="11"/>
  <c r="R36" i="11"/>
  <c r="Z34" i="11"/>
  <c r="Y34" i="11"/>
  <c r="X34" i="11"/>
  <c r="W34" i="11"/>
  <c r="V34" i="11"/>
  <c r="U34" i="11"/>
  <c r="T34" i="11"/>
  <c r="S34" i="11"/>
  <c r="R34" i="11"/>
  <c r="Z32" i="11"/>
  <c r="Y32" i="11"/>
  <c r="X32" i="11"/>
  <c r="W32" i="11"/>
  <c r="V32" i="11"/>
  <c r="U32" i="11"/>
  <c r="T32" i="11"/>
  <c r="S32" i="11"/>
  <c r="R32" i="11"/>
  <c r="Z30" i="11"/>
  <c r="Y30" i="11"/>
  <c r="X30" i="11"/>
  <c r="W30" i="11"/>
  <c r="V30" i="11"/>
  <c r="U30" i="11"/>
  <c r="T30" i="11"/>
  <c r="S30" i="11"/>
  <c r="R30" i="11"/>
  <c r="Z28" i="11"/>
  <c r="Y28" i="11"/>
  <c r="X28" i="11"/>
  <c r="W28" i="11"/>
  <c r="V28" i="11"/>
  <c r="U28" i="11"/>
  <c r="T28" i="11"/>
  <c r="S28" i="11"/>
  <c r="R28" i="11"/>
  <c r="Z26" i="11"/>
  <c r="Y26" i="11"/>
  <c r="X26" i="11"/>
  <c r="W26" i="11"/>
  <c r="V26" i="11"/>
  <c r="U26" i="11"/>
  <c r="T26" i="11"/>
  <c r="S26" i="11"/>
  <c r="R26" i="11"/>
  <c r="Z24" i="11"/>
  <c r="Y24" i="11"/>
  <c r="X24" i="11"/>
  <c r="W24" i="11"/>
  <c r="V24" i="11"/>
  <c r="U24" i="11"/>
  <c r="T24" i="11"/>
  <c r="S24" i="11"/>
  <c r="R24" i="11"/>
  <c r="Z22" i="11"/>
  <c r="Y22" i="11"/>
  <c r="X22" i="11"/>
  <c r="W22" i="11"/>
  <c r="V22" i="11"/>
  <c r="U22" i="11"/>
  <c r="T22" i="11"/>
  <c r="S22" i="11"/>
  <c r="R22" i="11"/>
  <c r="Z20" i="11"/>
  <c r="Y20" i="11"/>
  <c r="X20" i="11"/>
  <c r="W20" i="11"/>
  <c r="V20" i="11"/>
  <c r="U20" i="11"/>
  <c r="T20" i="11"/>
  <c r="S20" i="11"/>
  <c r="R20" i="11"/>
  <c r="Z18" i="11"/>
  <c r="Y18" i="11"/>
  <c r="X18" i="11"/>
  <c r="W18" i="11"/>
  <c r="V18" i="11"/>
  <c r="U18" i="11"/>
  <c r="T18" i="11"/>
  <c r="S18" i="11"/>
  <c r="R18" i="11"/>
  <c r="Z16" i="11"/>
  <c r="Y16" i="11"/>
  <c r="X16" i="11"/>
  <c r="W16" i="11"/>
  <c r="V16" i="11"/>
  <c r="U16" i="11"/>
  <c r="T16" i="11"/>
  <c r="S16" i="11"/>
  <c r="R16" i="11"/>
  <c r="Z14" i="11"/>
  <c r="Y14" i="11"/>
  <c r="X14" i="11"/>
  <c r="W14" i="11"/>
  <c r="V14" i="11"/>
  <c r="U14" i="11"/>
  <c r="T14" i="11"/>
  <c r="S14" i="11"/>
  <c r="R14" i="11"/>
  <c r="Z12" i="11"/>
  <c r="Y12" i="11"/>
  <c r="X12" i="11"/>
  <c r="W12" i="11"/>
  <c r="V12" i="11"/>
  <c r="U12" i="11"/>
  <c r="T12" i="11"/>
  <c r="S12" i="11"/>
  <c r="R12" i="11"/>
  <c r="Z10" i="11"/>
  <c r="Y10" i="11"/>
  <c r="X10" i="11"/>
  <c r="W10" i="11"/>
  <c r="V10" i="11"/>
  <c r="U10" i="11"/>
  <c r="T10" i="11"/>
  <c r="S10" i="11"/>
  <c r="R10" i="11"/>
  <c r="Z8" i="11"/>
  <c r="Y8" i="11"/>
  <c r="X8" i="11"/>
  <c r="W8" i="11"/>
  <c r="V8" i="11"/>
  <c r="U8" i="11"/>
  <c r="T8" i="11"/>
  <c r="S8" i="11"/>
  <c r="R8" i="11"/>
  <c r="M36" i="11"/>
  <c r="L36" i="11"/>
  <c r="K36" i="11"/>
  <c r="J36" i="11"/>
  <c r="I36" i="11"/>
  <c r="H36" i="11"/>
  <c r="G36" i="11"/>
  <c r="F36" i="11"/>
  <c r="E36" i="11"/>
  <c r="M34" i="11"/>
  <c r="L34" i="11"/>
  <c r="K34" i="11"/>
  <c r="J34" i="11"/>
  <c r="I34" i="11"/>
  <c r="H34" i="11"/>
  <c r="G34" i="11"/>
  <c r="F34" i="11"/>
  <c r="E34" i="11"/>
  <c r="M32" i="11"/>
  <c r="L32" i="11"/>
  <c r="K32" i="11"/>
  <c r="J32" i="11"/>
  <c r="I32" i="11"/>
  <c r="H32" i="11"/>
  <c r="G32" i="11"/>
  <c r="F32" i="11"/>
  <c r="E32" i="11"/>
  <c r="M30" i="11"/>
  <c r="L30" i="11"/>
  <c r="K30" i="11"/>
  <c r="J30" i="11"/>
  <c r="I30" i="11"/>
  <c r="H30" i="11"/>
  <c r="G30" i="11"/>
  <c r="F30" i="11"/>
  <c r="E30" i="11"/>
  <c r="M28" i="11"/>
  <c r="L28" i="11"/>
  <c r="K28" i="11"/>
  <c r="J28" i="11"/>
  <c r="I28" i="11"/>
  <c r="H28" i="11"/>
  <c r="G28" i="11"/>
  <c r="F28" i="11"/>
  <c r="E28" i="11"/>
  <c r="M26" i="11"/>
  <c r="L26" i="11"/>
  <c r="K26" i="11"/>
  <c r="J26" i="11"/>
  <c r="I26" i="11"/>
  <c r="H26" i="11"/>
  <c r="G26" i="11"/>
  <c r="F26" i="11"/>
  <c r="E26" i="11"/>
  <c r="M24" i="11"/>
  <c r="L24" i="11"/>
  <c r="K24" i="11"/>
  <c r="J24" i="11"/>
  <c r="I24" i="11"/>
  <c r="H24" i="11"/>
  <c r="G24" i="11"/>
  <c r="F24" i="11"/>
  <c r="E24" i="11"/>
  <c r="M22" i="11"/>
  <c r="L22" i="11"/>
  <c r="K22" i="11"/>
  <c r="J22" i="11"/>
  <c r="I22" i="11"/>
  <c r="H22" i="11"/>
  <c r="G22" i="11"/>
  <c r="F22" i="11"/>
  <c r="E22" i="11"/>
  <c r="M20" i="11"/>
  <c r="L20" i="11"/>
  <c r="K20" i="11"/>
  <c r="J20" i="11"/>
  <c r="I20" i="11"/>
  <c r="H20" i="11"/>
  <c r="G20" i="11"/>
  <c r="F20" i="11"/>
  <c r="E20" i="11"/>
  <c r="M18" i="11"/>
  <c r="L18" i="11"/>
  <c r="K18" i="11"/>
  <c r="J18" i="11"/>
  <c r="I18" i="11"/>
  <c r="H18" i="11"/>
  <c r="G18" i="11"/>
  <c r="F18" i="11"/>
  <c r="E18" i="11"/>
  <c r="M16" i="11"/>
  <c r="L16" i="11"/>
  <c r="K16" i="11"/>
  <c r="J16" i="11"/>
  <c r="I16" i="11"/>
  <c r="H16" i="11"/>
  <c r="G16" i="11"/>
  <c r="F16" i="11"/>
  <c r="E16" i="11"/>
  <c r="M14" i="11"/>
  <c r="L14" i="11"/>
  <c r="K14" i="11"/>
  <c r="J14" i="11"/>
  <c r="I14" i="11"/>
  <c r="H14" i="11"/>
  <c r="G14" i="11"/>
  <c r="F14" i="11"/>
  <c r="E14" i="11"/>
  <c r="M12" i="11"/>
  <c r="L12" i="11"/>
  <c r="K12" i="11"/>
  <c r="J12" i="11"/>
  <c r="I12" i="11"/>
  <c r="H12" i="11"/>
  <c r="G12" i="11"/>
  <c r="F12" i="11"/>
  <c r="E12" i="11"/>
  <c r="M10" i="11"/>
  <c r="L10" i="11"/>
  <c r="K10" i="11"/>
  <c r="J10" i="11"/>
  <c r="I10" i="11"/>
  <c r="H10" i="11"/>
  <c r="G10" i="11"/>
  <c r="F10" i="11"/>
  <c r="E10" i="11"/>
  <c r="M8" i="11"/>
  <c r="L8" i="11"/>
  <c r="K8" i="11"/>
  <c r="J8" i="11"/>
  <c r="I8" i="11"/>
  <c r="H8" i="11"/>
  <c r="G8" i="11"/>
  <c r="F8" i="11"/>
  <c r="E8" i="11"/>
  <c r="AM36" i="10"/>
  <c r="AL36" i="10"/>
  <c r="AK36" i="10"/>
  <c r="AJ36" i="10"/>
  <c r="AI36" i="10"/>
  <c r="AH36" i="10"/>
  <c r="AG36" i="10"/>
  <c r="AF36" i="10"/>
  <c r="AE36" i="10"/>
  <c r="AM34" i="10"/>
  <c r="AL34" i="10"/>
  <c r="AK34" i="10"/>
  <c r="AJ34" i="10"/>
  <c r="AI34" i="10"/>
  <c r="AH34" i="10"/>
  <c r="AG34" i="10"/>
  <c r="AF34" i="10"/>
  <c r="AE34" i="10"/>
  <c r="AM32" i="10"/>
  <c r="AL32" i="10"/>
  <c r="AK32" i="10"/>
  <c r="AJ32" i="10"/>
  <c r="AI32" i="10"/>
  <c r="AH32" i="10"/>
  <c r="AG32" i="10"/>
  <c r="AF32" i="10"/>
  <c r="AE32" i="10"/>
  <c r="AM30" i="10"/>
  <c r="AL30" i="10"/>
  <c r="AK30" i="10"/>
  <c r="AJ30" i="10"/>
  <c r="AI30" i="10"/>
  <c r="AH30" i="10"/>
  <c r="AG30" i="10"/>
  <c r="AF30" i="10"/>
  <c r="AE30" i="10"/>
  <c r="AM28" i="10"/>
  <c r="AL28" i="10"/>
  <c r="AK28" i="10"/>
  <c r="AJ28" i="10"/>
  <c r="AI28" i="10"/>
  <c r="AH28" i="10"/>
  <c r="AG28" i="10"/>
  <c r="AF28" i="10"/>
  <c r="AE28" i="10"/>
  <c r="AM26" i="10"/>
  <c r="AL26" i="10"/>
  <c r="AK26" i="10"/>
  <c r="AJ26" i="10"/>
  <c r="AI26" i="10"/>
  <c r="AH26" i="10"/>
  <c r="AG26" i="10"/>
  <c r="AF26" i="10"/>
  <c r="AE26" i="10"/>
  <c r="AM24" i="10"/>
  <c r="AL24" i="10"/>
  <c r="AK24" i="10"/>
  <c r="AJ24" i="10"/>
  <c r="AI24" i="10"/>
  <c r="AH24" i="10"/>
  <c r="AG24" i="10"/>
  <c r="AF24" i="10"/>
  <c r="AE24" i="10"/>
  <c r="AM22" i="10"/>
  <c r="AL22" i="10"/>
  <c r="AK22" i="10"/>
  <c r="AJ22" i="10"/>
  <c r="AI22" i="10"/>
  <c r="AH22" i="10"/>
  <c r="AG22" i="10"/>
  <c r="AF22" i="10"/>
  <c r="AE22" i="10"/>
  <c r="AM20" i="10"/>
  <c r="AL20" i="10"/>
  <c r="AK20" i="10"/>
  <c r="AJ20" i="10"/>
  <c r="AI20" i="10"/>
  <c r="AH20" i="10"/>
  <c r="AG20" i="10"/>
  <c r="AF20" i="10"/>
  <c r="AE20" i="10"/>
  <c r="AM18" i="10"/>
  <c r="AL18" i="10"/>
  <c r="AK18" i="10"/>
  <c r="AJ18" i="10"/>
  <c r="AI18" i="10"/>
  <c r="AH18" i="10"/>
  <c r="AG18" i="10"/>
  <c r="AF18" i="10"/>
  <c r="AE18" i="10"/>
  <c r="AM16" i="10"/>
  <c r="AL16" i="10"/>
  <c r="AK16" i="10"/>
  <c r="AJ16" i="10"/>
  <c r="AI16" i="10"/>
  <c r="AH16" i="10"/>
  <c r="AG16" i="10"/>
  <c r="AF16" i="10"/>
  <c r="AE16" i="10"/>
  <c r="AM14" i="10"/>
  <c r="AL14" i="10"/>
  <c r="AK14" i="10"/>
  <c r="AJ14" i="10"/>
  <c r="AI14" i="10"/>
  <c r="AH14" i="10"/>
  <c r="AG14" i="10"/>
  <c r="AF14" i="10"/>
  <c r="AE14" i="10"/>
  <c r="AM12" i="10"/>
  <c r="AL12" i="10"/>
  <c r="AK12" i="10"/>
  <c r="AJ12" i="10"/>
  <c r="AI12" i="10"/>
  <c r="AH12" i="10"/>
  <c r="AG12" i="10"/>
  <c r="AF12" i="10"/>
  <c r="AE12" i="10"/>
  <c r="AM10" i="10"/>
  <c r="AL10" i="10"/>
  <c r="AK10" i="10"/>
  <c r="AJ10" i="10"/>
  <c r="AI10" i="10"/>
  <c r="AH10" i="10"/>
  <c r="AG10" i="10"/>
  <c r="AF10" i="10"/>
  <c r="AE10" i="10"/>
  <c r="AM8" i="10"/>
  <c r="AL8" i="10"/>
  <c r="AK8" i="10"/>
  <c r="AJ8" i="10"/>
  <c r="AI8" i="10"/>
  <c r="AH8" i="10"/>
  <c r="AG8" i="10"/>
  <c r="AF8" i="10"/>
  <c r="AE8" i="10"/>
  <c r="Z36" i="10"/>
  <c r="Y36" i="10"/>
  <c r="X36" i="10"/>
  <c r="W36" i="10"/>
  <c r="V36" i="10"/>
  <c r="U36" i="10"/>
  <c r="T36" i="10"/>
  <c r="S36" i="10"/>
  <c r="R36" i="10"/>
  <c r="Z34" i="10"/>
  <c r="Y34" i="10"/>
  <c r="X34" i="10"/>
  <c r="W34" i="10"/>
  <c r="V34" i="10"/>
  <c r="U34" i="10"/>
  <c r="T34" i="10"/>
  <c r="S34" i="10"/>
  <c r="R34" i="10"/>
  <c r="Z32" i="10"/>
  <c r="Y32" i="10"/>
  <c r="X32" i="10"/>
  <c r="W32" i="10"/>
  <c r="V32" i="10"/>
  <c r="U32" i="10"/>
  <c r="T32" i="10"/>
  <c r="S32" i="10"/>
  <c r="R32" i="10"/>
  <c r="Z30" i="10"/>
  <c r="Y30" i="10"/>
  <c r="X30" i="10"/>
  <c r="W30" i="10"/>
  <c r="V30" i="10"/>
  <c r="U30" i="10"/>
  <c r="T30" i="10"/>
  <c r="S30" i="10"/>
  <c r="R30" i="10"/>
  <c r="Z28" i="10"/>
  <c r="Y28" i="10"/>
  <c r="X28" i="10"/>
  <c r="W28" i="10"/>
  <c r="V28" i="10"/>
  <c r="U28" i="10"/>
  <c r="T28" i="10"/>
  <c r="S28" i="10"/>
  <c r="R28" i="10"/>
  <c r="Z26" i="10"/>
  <c r="Y26" i="10"/>
  <c r="X26" i="10"/>
  <c r="W26" i="10"/>
  <c r="V26" i="10"/>
  <c r="U26" i="10"/>
  <c r="T26" i="10"/>
  <c r="S26" i="10"/>
  <c r="R26" i="10"/>
  <c r="Z24" i="10"/>
  <c r="Y24" i="10"/>
  <c r="X24" i="10"/>
  <c r="W24" i="10"/>
  <c r="V24" i="10"/>
  <c r="U24" i="10"/>
  <c r="T24" i="10"/>
  <c r="S24" i="10"/>
  <c r="R24" i="10"/>
  <c r="Z22" i="10"/>
  <c r="Y22" i="10"/>
  <c r="X22" i="10"/>
  <c r="W22" i="10"/>
  <c r="V22" i="10"/>
  <c r="U22" i="10"/>
  <c r="T22" i="10"/>
  <c r="S22" i="10"/>
  <c r="R22" i="10"/>
  <c r="Z20" i="10"/>
  <c r="Y20" i="10"/>
  <c r="X20" i="10"/>
  <c r="W20" i="10"/>
  <c r="V20" i="10"/>
  <c r="U20" i="10"/>
  <c r="T20" i="10"/>
  <c r="S20" i="10"/>
  <c r="R20" i="10"/>
  <c r="Z18" i="10"/>
  <c r="Y18" i="10"/>
  <c r="X18" i="10"/>
  <c r="W18" i="10"/>
  <c r="V18" i="10"/>
  <c r="U18" i="10"/>
  <c r="T18" i="10"/>
  <c r="S18" i="10"/>
  <c r="R18" i="10"/>
  <c r="Z16" i="10"/>
  <c r="Y16" i="10"/>
  <c r="X16" i="10"/>
  <c r="W16" i="10"/>
  <c r="V16" i="10"/>
  <c r="U16" i="10"/>
  <c r="T16" i="10"/>
  <c r="S16" i="10"/>
  <c r="R16" i="10"/>
  <c r="Z14" i="10"/>
  <c r="Y14" i="10"/>
  <c r="X14" i="10"/>
  <c r="W14" i="10"/>
  <c r="V14" i="10"/>
  <c r="U14" i="10"/>
  <c r="T14" i="10"/>
  <c r="S14" i="10"/>
  <c r="R14" i="10"/>
  <c r="Z12" i="10"/>
  <c r="Y12" i="10"/>
  <c r="X12" i="10"/>
  <c r="W12" i="10"/>
  <c r="V12" i="10"/>
  <c r="U12" i="10"/>
  <c r="T12" i="10"/>
  <c r="S12" i="10"/>
  <c r="R12" i="10"/>
  <c r="Z10" i="10"/>
  <c r="Y10" i="10"/>
  <c r="X10" i="10"/>
  <c r="W10" i="10"/>
  <c r="V10" i="10"/>
  <c r="U10" i="10"/>
  <c r="T10" i="10"/>
  <c r="S10" i="10"/>
  <c r="R10" i="10"/>
  <c r="Z8" i="10"/>
  <c r="Y8" i="10"/>
  <c r="X8" i="10"/>
  <c r="W8" i="10"/>
  <c r="V8" i="10"/>
  <c r="U8" i="10"/>
  <c r="T8" i="10"/>
  <c r="S8" i="10"/>
  <c r="R8" i="10"/>
  <c r="M36" i="10"/>
  <c r="L36" i="10"/>
  <c r="K36" i="10"/>
  <c r="J36" i="10"/>
  <c r="I36" i="10"/>
  <c r="H36" i="10"/>
  <c r="G36" i="10"/>
  <c r="F36" i="10"/>
  <c r="E36" i="10"/>
  <c r="M34" i="10"/>
  <c r="L34" i="10"/>
  <c r="K34" i="10"/>
  <c r="J34" i="10"/>
  <c r="I34" i="10"/>
  <c r="H34" i="10"/>
  <c r="G34" i="10"/>
  <c r="F34" i="10"/>
  <c r="E34" i="10"/>
  <c r="M32" i="10"/>
  <c r="L32" i="10"/>
  <c r="K32" i="10"/>
  <c r="J32" i="10"/>
  <c r="I32" i="10"/>
  <c r="H32" i="10"/>
  <c r="G32" i="10"/>
  <c r="F32" i="10"/>
  <c r="E32" i="10"/>
  <c r="M30" i="10"/>
  <c r="L30" i="10"/>
  <c r="K30" i="10"/>
  <c r="J30" i="10"/>
  <c r="I30" i="10"/>
  <c r="H30" i="10"/>
  <c r="G30" i="10"/>
  <c r="F30" i="10"/>
  <c r="E30" i="10"/>
  <c r="M28" i="10"/>
  <c r="L28" i="10"/>
  <c r="K28" i="10"/>
  <c r="J28" i="10"/>
  <c r="I28" i="10"/>
  <c r="H28" i="10"/>
  <c r="G28" i="10"/>
  <c r="F28" i="10"/>
  <c r="E28" i="10"/>
  <c r="M26" i="10"/>
  <c r="L26" i="10"/>
  <c r="K26" i="10"/>
  <c r="J26" i="10"/>
  <c r="I26" i="10"/>
  <c r="H26" i="10"/>
  <c r="G26" i="10"/>
  <c r="F26" i="10"/>
  <c r="E26" i="10"/>
  <c r="M24" i="10"/>
  <c r="L24" i="10"/>
  <c r="K24" i="10"/>
  <c r="J24" i="10"/>
  <c r="I24" i="10"/>
  <c r="H24" i="10"/>
  <c r="G24" i="10"/>
  <c r="F24" i="10"/>
  <c r="E24" i="10"/>
  <c r="M22" i="10"/>
  <c r="L22" i="10"/>
  <c r="K22" i="10"/>
  <c r="J22" i="10"/>
  <c r="I22" i="10"/>
  <c r="H22" i="10"/>
  <c r="G22" i="10"/>
  <c r="F22" i="10"/>
  <c r="E22" i="10"/>
  <c r="M20" i="10"/>
  <c r="L20" i="10"/>
  <c r="K20" i="10"/>
  <c r="J20" i="10"/>
  <c r="I20" i="10"/>
  <c r="H20" i="10"/>
  <c r="G20" i="10"/>
  <c r="F20" i="10"/>
  <c r="E20" i="10"/>
  <c r="M18" i="10"/>
  <c r="L18" i="10"/>
  <c r="K18" i="10"/>
  <c r="J18" i="10"/>
  <c r="I18" i="10"/>
  <c r="H18" i="10"/>
  <c r="G18" i="10"/>
  <c r="F18" i="10"/>
  <c r="E18" i="10"/>
  <c r="M16" i="10"/>
  <c r="L16" i="10"/>
  <c r="K16" i="10"/>
  <c r="J16" i="10"/>
  <c r="I16" i="10"/>
  <c r="H16" i="10"/>
  <c r="G16" i="10"/>
  <c r="F16" i="10"/>
  <c r="E16" i="10"/>
  <c r="M14" i="10"/>
  <c r="L14" i="10"/>
  <c r="K14" i="10"/>
  <c r="J14" i="10"/>
  <c r="I14" i="10"/>
  <c r="H14" i="10"/>
  <c r="G14" i="10"/>
  <c r="F14" i="10"/>
  <c r="E14" i="10"/>
  <c r="M12" i="10"/>
  <c r="L12" i="10"/>
  <c r="K12" i="10"/>
  <c r="J12" i="10"/>
  <c r="I12" i="10"/>
  <c r="H12" i="10"/>
  <c r="G12" i="10"/>
  <c r="F12" i="10"/>
  <c r="E12" i="10"/>
  <c r="M10" i="10"/>
  <c r="L10" i="10"/>
  <c r="K10" i="10"/>
  <c r="J10" i="10"/>
  <c r="I10" i="10"/>
  <c r="H10" i="10"/>
  <c r="G10" i="10"/>
  <c r="F10" i="10"/>
  <c r="E10" i="10"/>
  <c r="M8" i="10"/>
  <c r="L8" i="10"/>
  <c r="K8" i="10"/>
  <c r="J8" i="10"/>
  <c r="I8" i="10"/>
  <c r="H8" i="10"/>
  <c r="G8" i="10"/>
  <c r="F8" i="10"/>
  <c r="E8" i="10"/>
  <c r="AE35" i="11"/>
  <c r="AE33" i="11"/>
  <c r="AE31" i="11"/>
  <c r="AE29" i="11"/>
  <c r="AE27" i="11"/>
  <c r="AE25" i="11"/>
  <c r="AE23" i="11"/>
  <c r="AE21" i="11"/>
  <c r="AE19" i="11"/>
  <c r="AE17" i="11"/>
  <c r="AE15" i="11"/>
  <c r="AE13" i="11"/>
  <c r="AE11" i="11"/>
  <c r="AE9" i="11"/>
  <c r="AE7" i="11"/>
  <c r="R35" i="11"/>
  <c r="R33" i="11"/>
  <c r="R31" i="11"/>
  <c r="R29" i="11"/>
  <c r="R27" i="11"/>
  <c r="R25" i="11"/>
  <c r="R23" i="11"/>
  <c r="R21" i="11"/>
  <c r="R19" i="11"/>
  <c r="R17" i="11"/>
  <c r="R15" i="11"/>
  <c r="R13" i="11"/>
  <c r="R11" i="11"/>
  <c r="R9" i="11"/>
  <c r="R7" i="11"/>
  <c r="E35" i="11"/>
  <c r="E33" i="11"/>
  <c r="E31" i="11"/>
  <c r="E29" i="11"/>
  <c r="E27" i="11"/>
  <c r="E25" i="11"/>
  <c r="E23" i="11"/>
  <c r="E21" i="11"/>
  <c r="E19" i="11"/>
  <c r="E17" i="11"/>
  <c r="E15" i="11"/>
  <c r="E13" i="11"/>
  <c r="E11" i="11"/>
  <c r="E9" i="11"/>
  <c r="E7" i="11"/>
  <c r="K11" i="14" l="1"/>
  <c r="O11" i="14"/>
  <c r="S11" i="14"/>
  <c r="W11" i="14"/>
  <c r="J11" i="15"/>
  <c r="N11" i="15"/>
  <c r="R11" i="15"/>
  <c r="V11" i="15"/>
  <c r="K11" i="16"/>
  <c r="O11" i="16"/>
  <c r="S11" i="16"/>
  <c r="W11" i="16"/>
  <c r="H11" i="17"/>
  <c r="L11" i="17"/>
  <c r="P11" i="17"/>
  <c r="T11" i="17"/>
  <c r="X11" i="17"/>
  <c r="H11" i="14"/>
  <c r="L11" i="14"/>
  <c r="P11" i="14"/>
  <c r="T11" i="14"/>
  <c r="X11" i="14"/>
  <c r="K11" i="15"/>
  <c r="O11" i="15"/>
  <c r="S11" i="15"/>
  <c r="W11" i="15"/>
  <c r="H11" i="16"/>
  <c r="L11" i="16"/>
  <c r="P11" i="16"/>
  <c r="T11" i="16"/>
  <c r="X11" i="16"/>
  <c r="I11" i="17"/>
  <c r="M11" i="17"/>
  <c r="Q11" i="17"/>
  <c r="U11" i="17"/>
  <c r="Y11" i="17"/>
  <c r="I11" i="14"/>
  <c r="M11" i="14"/>
  <c r="Q11" i="14"/>
  <c r="U11" i="14"/>
  <c r="Y11" i="14"/>
  <c r="I11" i="16"/>
  <c r="M11" i="16"/>
  <c r="Q11" i="16"/>
  <c r="U11" i="16"/>
  <c r="Y11" i="16"/>
  <c r="J11" i="17"/>
  <c r="N11" i="17"/>
  <c r="R11" i="17"/>
  <c r="V11" i="17"/>
  <c r="J11" i="14"/>
  <c r="N11" i="14"/>
  <c r="R11" i="14"/>
  <c r="V11" i="14"/>
  <c r="AE35" i="10"/>
  <c r="AE33" i="10"/>
  <c r="AE31" i="10"/>
  <c r="AE29" i="10"/>
  <c r="AE27" i="10"/>
  <c r="AE25" i="10"/>
  <c r="AE23" i="10"/>
  <c r="AE21" i="10"/>
  <c r="AE19" i="10"/>
  <c r="AE17" i="10"/>
  <c r="AE15" i="10"/>
  <c r="AE13" i="10"/>
  <c r="AE11" i="10"/>
  <c r="AE9" i="10"/>
  <c r="AE7" i="10"/>
  <c r="R35" i="10"/>
  <c r="R33" i="10"/>
  <c r="R31" i="10"/>
  <c r="R29" i="10"/>
  <c r="R27" i="10"/>
  <c r="R25" i="10"/>
  <c r="R23" i="10"/>
  <c r="R21" i="10"/>
  <c r="R19" i="10"/>
  <c r="R17" i="10"/>
  <c r="R15" i="10"/>
  <c r="R13" i="10"/>
  <c r="R11" i="10"/>
  <c r="R9" i="10"/>
  <c r="R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AA35" i="11"/>
  <c r="AA33" i="11"/>
  <c r="AA31" i="11"/>
  <c r="AA29" i="11"/>
  <c r="AA27" i="11"/>
  <c r="AA25" i="11"/>
  <c r="AA23" i="11"/>
  <c r="AA21" i="11"/>
  <c r="AA19" i="11"/>
  <c r="AA17" i="11"/>
  <c r="AA15" i="11"/>
  <c r="AA13" i="11"/>
  <c r="AA11" i="11"/>
  <c r="AA9" i="11"/>
  <c r="AA7" i="11"/>
  <c r="N35" i="11"/>
  <c r="N33" i="11"/>
  <c r="N31" i="11"/>
  <c r="N29" i="11"/>
  <c r="N27" i="11"/>
  <c r="N25" i="11"/>
  <c r="N23" i="11"/>
  <c r="N21" i="11"/>
  <c r="N19" i="11"/>
  <c r="N17" i="11"/>
  <c r="N15" i="11"/>
  <c r="N13" i="11"/>
  <c r="N11" i="11"/>
  <c r="N9" i="11"/>
  <c r="N7" i="11"/>
  <c r="A35" i="11"/>
  <c r="A33" i="11"/>
  <c r="A31" i="11"/>
  <c r="A29" i="11"/>
  <c r="A27" i="11"/>
  <c r="A25" i="11"/>
  <c r="A23" i="11"/>
  <c r="A21" i="11"/>
  <c r="A19" i="11"/>
  <c r="A17" i="11"/>
  <c r="A15" i="11"/>
  <c r="A13" i="11"/>
  <c r="A11" i="11"/>
  <c r="A9" i="11"/>
  <c r="A7" i="11"/>
  <c r="I42" i="11"/>
  <c r="F42" i="11"/>
  <c r="C42" i="11"/>
  <c r="AA35" i="10"/>
  <c r="AA33" i="10"/>
  <c r="AA31" i="10"/>
  <c r="AA29" i="10"/>
  <c r="AA27" i="10"/>
  <c r="AA25" i="10"/>
  <c r="AA23" i="10"/>
  <c r="AA21" i="10"/>
  <c r="AA19" i="10"/>
  <c r="AA17" i="10"/>
  <c r="AA15" i="10"/>
  <c r="AA13" i="10"/>
  <c r="AA11" i="10"/>
  <c r="AA9" i="10"/>
  <c r="AA7" i="10"/>
  <c r="N35" i="10"/>
  <c r="N33" i="10"/>
  <c r="N31" i="10"/>
  <c r="N29" i="10"/>
  <c r="N27" i="10"/>
  <c r="N25" i="10"/>
  <c r="N23" i="10"/>
  <c r="N21" i="10"/>
  <c r="N19" i="10"/>
  <c r="N17" i="10"/>
  <c r="N15" i="10"/>
  <c r="N13" i="10"/>
  <c r="N11" i="10"/>
  <c r="N9" i="10"/>
  <c r="N7" i="10"/>
  <c r="A35" i="10" l="1"/>
  <c r="F42" i="10"/>
  <c r="I42" i="10"/>
  <c r="C42" i="10"/>
  <c r="A33" i="10" l="1"/>
  <c r="A31" i="10"/>
  <c r="A29" i="10"/>
  <c r="A27" i="10"/>
  <c r="A25" i="10"/>
  <c r="A23" i="10"/>
  <c r="A21" i="10"/>
  <c r="A19" i="10"/>
  <c r="A17" i="10"/>
  <c r="A15" i="10"/>
  <c r="A13" i="10"/>
  <c r="A11" i="10"/>
  <c r="A9" i="10"/>
  <c r="A7" i="10"/>
  <c r="A3" i="10"/>
  <c r="K25" i="7" l="1"/>
  <c r="J25" i="7"/>
  <c r="I25" i="7"/>
  <c r="H25" i="7"/>
  <c r="G25" i="7"/>
  <c r="F25" i="7"/>
  <c r="E25" i="7"/>
  <c r="D25" i="7"/>
  <c r="K24" i="7"/>
  <c r="J24" i="7"/>
  <c r="I24" i="7"/>
  <c r="H24" i="7"/>
  <c r="G24" i="7"/>
  <c r="F24" i="7"/>
  <c r="E24" i="7"/>
  <c r="D24" i="7"/>
  <c r="K23" i="7"/>
  <c r="J23" i="7"/>
  <c r="I23" i="7"/>
  <c r="H23" i="7"/>
  <c r="G23" i="7"/>
  <c r="F23" i="7"/>
  <c r="E23" i="7"/>
  <c r="D23" i="7"/>
  <c r="K22" i="7"/>
  <c r="J22" i="7"/>
  <c r="I22" i="7"/>
  <c r="H22" i="7"/>
  <c r="G22" i="7"/>
  <c r="F22" i="7"/>
  <c r="E22" i="7"/>
  <c r="D22" i="7"/>
  <c r="K21" i="7"/>
  <c r="J21" i="7"/>
  <c r="I21" i="7"/>
  <c r="H21" i="7"/>
  <c r="G21" i="7"/>
  <c r="F21" i="7"/>
  <c r="E21" i="7"/>
  <c r="D21" i="7"/>
  <c r="K20" i="7"/>
  <c r="J20" i="7"/>
  <c r="I20" i="7"/>
  <c r="H20" i="7"/>
  <c r="G20" i="7"/>
  <c r="F20" i="7"/>
  <c r="E20" i="7"/>
  <c r="D20" i="7"/>
  <c r="K19" i="7"/>
  <c r="J19" i="7"/>
  <c r="I19" i="7"/>
  <c r="H19" i="7"/>
  <c r="G19" i="7"/>
  <c r="F19" i="7"/>
  <c r="D19" i="7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AM17" i="2" l="1"/>
  <c r="AL17" i="2"/>
  <c r="AK17" i="2"/>
  <c r="AJ17" i="2"/>
  <c r="AI17" i="2"/>
  <c r="AH17" i="2"/>
  <c r="AG17" i="2"/>
  <c r="AF17" i="2"/>
  <c r="AE17" i="2"/>
  <c r="AM19" i="2"/>
  <c r="AL19" i="2"/>
  <c r="AK19" i="2"/>
  <c r="AJ19" i="2"/>
  <c r="AI19" i="2"/>
  <c r="AH19" i="2"/>
  <c r="AG19" i="2"/>
  <c r="AF19" i="2"/>
  <c r="AE19" i="2"/>
  <c r="AM21" i="2"/>
  <c r="AL21" i="2"/>
  <c r="AK21" i="2"/>
  <c r="AJ21" i="2"/>
  <c r="AI21" i="2"/>
  <c r="AH21" i="2"/>
  <c r="AG21" i="2"/>
  <c r="AF21" i="2"/>
  <c r="AE21" i="2"/>
  <c r="AM23" i="2"/>
  <c r="AL23" i="2"/>
  <c r="AK23" i="2"/>
  <c r="AJ23" i="2"/>
  <c r="AI23" i="2"/>
  <c r="AH23" i="2"/>
  <c r="AG23" i="2"/>
  <c r="AF23" i="2"/>
  <c r="AE23" i="2"/>
  <c r="AM25" i="2"/>
  <c r="AL25" i="2"/>
  <c r="AK25" i="2"/>
  <c r="AJ25" i="2"/>
  <c r="AI25" i="2"/>
  <c r="AH25" i="2"/>
  <c r="AG25" i="2"/>
  <c r="AF25" i="2"/>
  <c r="AE25" i="2"/>
  <c r="AM27" i="2"/>
  <c r="AL27" i="2"/>
  <c r="AK27" i="2"/>
  <c r="AJ27" i="2"/>
  <c r="AI27" i="2"/>
  <c r="AH27" i="2"/>
  <c r="AG27" i="2"/>
  <c r="AF27" i="2"/>
  <c r="AE27" i="2"/>
  <c r="AM29" i="2"/>
  <c r="AL29" i="2"/>
  <c r="AK29" i="2"/>
  <c r="AJ29" i="2"/>
  <c r="AI29" i="2"/>
  <c r="AH29" i="2"/>
  <c r="AG29" i="2"/>
  <c r="AF29" i="2"/>
  <c r="AE29" i="2"/>
  <c r="AM31" i="2"/>
  <c r="AL31" i="2"/>
  <c r="AK31" i="2"/>
  <c r="AJ31" i="2"/>
  <c r="AI31" i="2"/>
  <c r="AH31" i="2"/>
  <c r="AG31" i="2"/>
  <c r="AF31" i="2"/>
  <c r="AE31" i="2"/>
  <c r="AM33" i="2"/>
  <c r="AL33" i="2"/>
  <c r="AK33" i="2"/>
  <c r="AJ33" i="2"/>
  <c r="AI33" i="2"/>
  <c r="AH33" i="2"/>
  <c r="AG33" i="2"/>
  <c r="AF33" i="2"/>
  <c r="AE33" i="2"/>
  <c r="AE32" i="2" l="1"/>
  <c r="AA32" i="2"/>
  <c r="AE30" i="2"/>
  <c r="AA30" i="2"/>
  <c r="AE28" i="2"/>
  <c r="AA28" i="2"/>
  <c r="AE26" i="2"/>
  <c r="AA26" i="2"/>
  <c r="AE24" i="2"/>
  <c r="AA24" i="2"/>
  <c r="AE22" i="2"/>
  <c r="AA22" i="2"/>
  <c r="AE20" i="2"/>
  <c r="AA20" i="2"/>
  <c r="AE18" i="2"/>
  <c r="AA18" i="2"/>
  <c r="AE16" i="2"/>
  <c r="AA16" i="2"/>
  <c r="N14" i="2"/>
  <c r="Z31" i="2"/>
  <c r="Y31" i="2"/>
  <c r="X31" i="2"/>
  <c r="W31" i="2"/>
  <c r="V31" i="2"/>
  <c r="U31" i="2"/>
  <c r="T31" i="2"/>
  <c r="S31" i="2"/>
  <c r="R31" i="2"/>
  <c r="R30" i="2"/>
  <c r="N30" i="2"/>
  <c r="Z29" i="2"/>
  <c r="Y29" i="2"/>
  <c r="X29" i="2"/>
  <c r="W29" i="2"/>
  <c r="V29" i="2"/>
  <c r="U29" i="2"/>
  <c r="T29" i="2"/>
  <c r="S29" i="2"/>
  <c r="R29" i="2"/>
  <c r="R28" i="2"/>
  <c r="N28" i="2"/>
  <c r="Z27" i="2"/>
  <c r="Y27" i="2"/>
  <c r="X27" i="2"/>
  <c r="W27" i="2"/>
  <c r="V27" i="2"/>
  <c r="U27" i="2"/>
  <c r="T27" i="2"/>
  <c r="S27" i="2"/>
  <c r="R27" i="2"/>
  <c r="R26" i="2"/>
  <c r="N26" i="2"/>
  <c r="Z25" i="2"/>
  <c r="Y25" i="2"/>
  <c r="X25" i="2"/>
  <c r="W25" i="2"/>
  <c r="V25" i="2"/>
  <c r="U25" i="2"/>
  <c r="T25" i="2"/>
  <c r="S25" i="2"/>
  <c r="R25" i="2"/>
  <c r="R24" i="2"/>
  <c r="N24" i="2"/>
  <c r="Z23" i="2"/>
  <c r="Y23" i="2"/>
  <c r="X23" i="2"/>
  <c r="W23" i="2"/>
  <c r="V23" i="2"/>
  <c r="U23" i="2"/>
  <c r="T23" i="2"/>
  <c r="S23" i="2"/>
  <c r="R23" i="2"/>
  <c r="R22" i="2"/>
  <c r="N22" i="2"/>
  <c r="Z21" i="2"/>
  <c r="Y21" i="2"/>
  <c r="X21" i="2"/>
  <c r="W21" i="2"/>
  <c r="V21" i="2"/>
  <c r="U21" i="2"/>
  <c r="T21" i="2"/>
  <c r="S21" i="2"/>
  <c r="R21" i="2"/>
  <c r="R20" i="2"/>
  <c r="N20" i="2"/>
  <c r="Z19" i="2"/>
  <c r="Y19" i="2"/>
  <c r="X19" i="2"/>
  <c r="W19" i="2"/>
  <c r="V19" i="2"/>
  <c r="U19" i="2"/>
  <c r="T19" i="2"/>
  <c r="S19" i="2"/>
  <c r="R19" i="2"/>
  <c r="R18" i="2"/>
  <c r="N18" i="2"/>
  <c r="Z17" i="2"/>
  <c r="Y17" i="2"/>
  <c r="X17" i="2"/>
  <c r="W17" i="2"/>
  <c r="V17" i="2"/>
  <c r="U17" i="2"/>
  <c r="T17" i="2"/>
  <c r="S17" i="2"/>
  <c r="R17" i="2"/>
  <c r="R16" i="2"/>
  <c r="N16" i="2"/>
  <c r="U15" i="2"/>
  <c r="Z15" i="2"/>
  <c r="Y15" i="2"/>
  <c r="X15" i="2"/>
  <c r="W15" i="2"/>
  <c r="V15" i="2"/>
  <c r="T15" i="2"/>
  <c r="S15" i="2"/>
  <c r="R15" i="2"/>
  <c r="M33" i="2"/>
  <c r="L33" i="2"/>
  <c r="K33" i="2"/>
  <c r="J33" i="2"/>
  <c r="I33" i="2"/>
  <c r="H33" i="2"/>
  <c r="G33" i="2"/>
  <c r="F33" i="2"/>
  <c r="E33" i="2"/>
  <c r="E32" i="2"/>
  <c r="A32" i="2"/>
  <c r="M31" i="2"/>
  <c r="L31" i="2"/>
  <c r="K31" i="2"/>
  <c r="J31" i="2"/>
  <c r="I31" i="2"/>
  <c r="H31" i="2"/>
  <c r="G31" i="2"/>
  <c r="F31" i="2"/>
  <c r="E31" i="2"/>
  <c r="E30" i="2"/>
  <c r="A30" i="2"/>
  <c r="M29" i="2"/>
  <c r="L29" i="2"/>
  <c r="K29" i="2"/>
  <c r="J29" i="2"/>
  <c r="I29" i="2"/>
  <c r="H29" i="2"/>
  <c r="G29" i="2"/>
  <c r="F29" i="2"/>
  <c r="E29" i="2"/>
  <c r="E28" i="2"/>
  <c r="A28" i="2"/>
  <c r="M27" i="2"/>
  <c r="L27" i="2"/>
  <c r="K27" i="2"/>
  <c r="J27" i="2"/>
  <c r="I27" i="2"/>
  <c r="H27" i="2"/>
  <c r="G27" i="2"/>
  <c r="F27" i="2"/>
  <c r="E27" i="2"/>
  <c r="E26" i="2"/>
  <c r="A26" i="2"/>
  <c r="M25" i="2"/>
  <c r="L25" i="2"/>
  <c r="K25" i="2"/>
  <c r="J25" i="2"/>
  <c r="I25" i="2"/>
  <c r="H25" i="2"/>
  <c r="G25" i="2"/>
  <c r="F25" i="2"/>
  <c r="E25" i="2"/>
  <c r="E24" i="2"/>
  <c r="A24" i="2"/>
  <c r="M23" i="2"/>
  <c r="L23" i="2"/>
  <c r="K23" i="2"/>
  <c r="J23" i="2"/>
  <c r="I23" i="2"/>
  <c r="H23" i="2"/>
  <c r="G23" i="2"/>
  <c r="F23" i="2"/>
  <c r="E23" i="2"/>
  <c r="E22" i="2"/>
  <c r="A22" i="2"/>
  <c r="L21" i="2"/>
  <c r="M21" i="2"/>
  <c r="K21" i="2"/>
  <c r="J21" i="2"/>
  <c r="I21" i="2"/>
  <c r="H21" i="2"/>
  <c r="G21" i="2"/>
  <c r="F21" i="2"/>
  <c r="E21" i="2"/>
  <c r="E20" i="2"/>
  <c r="A20" i="2"/>
  <c r="L19" i="2"/>
  <c r="M19" i="2"/>
  <c r="K19" i="2"/>
  <c r="J19" i="2"/>
  <c r="I19" i="2"/>
  <c r="H19" i="2"/>
  <c r="G19" i="2"/>
  <c r="F19" i="2"/>
  <c r="E19" i="2"/>
  <c r="E18" i="2"/>
  <c r="A18" i="2"/>
  <c r="M17" i="2"/>
  <c r="L17" i="2"/>
  <c r="K17" i="2"/>
  <c r="J17" i="2"/>
  <c r="I17" i="2"/>
  <c r="H17" i="2"/>
  <c r="G17" i="2"/>
  <c r="F17" i="2"/>
  <c r="E17" i="2"/>
  <c r="E16" i="2"/>
  <c r="A16" i="2"/>
  <c r="M15" i="2"/>
  <c r="L15" i="2"/>
  <c r="K15" i="2"/>
  <c r="J15" i="2"/>
  <c r="I15" i="2"/>
  <c r="H15" i="2"/>
  <c r="G15" i="2"/>
  <c r="F15" i="2"/>
  <c r="H3" i="5" l="1"/>
  <c r="Q14" i="3" s="1"/>
  <c r="I3" i="5"/>
  <c r="J3" i="5"/>
  <c r="K3" i="5"/>
  <c r="H4" i="5"/>
  <c r="Q15" i="3" s="1"/>
  <c r="I4" i="5"/>
  <c r="J4" i="5"/>
  <c r="K4" i="5"/>
  <c r="H5" i="5"/>
  <c r="Q16" i="3" s="1"/>
  <c r="I5" i="5"/>
  <c r="J5" i="5"/>
  <c r="K5" i="5"/>
  <c r="H6" i="5"/>
  <c r="Q17" i="3" s="1"/>
  <c r="I6" i="5"/>
  <c r="J6" i="5"/>
  <c r="K6" i="5"/>
  <c r="H7" i="5"/>
  <c r="Q18" i="3" s="1"/>
  <c r="I7" i="5"/>
  <c r="J7" i="5"/>
  <c r="K7" i="5"/>
  <c r="H8" i="5"/>
  <c r="Q19" i="3" s="1"/>
  <c r="I8" i="5"/>
  <c r="J8" i="5"/>
  <c r="K8" i="5"/>
  <c r="H9" i="5"/>
  <c r="Q20" i="3" s="1"/>
  <c r="I9" i="5"/>
  <c r="J9" i="5"/>
  <c r="K9" i="5"/>
  <c r="H10" i="5"/>
  <c r="Q21" i="3" s="1"/>
  <c r="I10" i="5"/>
  <c r="J10" i="5"/>
  <c r="K10" i="5"/>
  <c r="H11" i="5"/>
  <c r="Q22" i="3" s="1"/>
  <c r="I11" i="5"/>
  <c r="J11" i="5"/>
  <c r="K11" i="5"/>
  <c r="H12" i="5"/>
  <c r="Q23" i="3" s="1"/>
  <c r="I12" i="5"/>
  <c r="J12" i="5"/>
  <c r="K12" i="5"/>
  <c r="H13" i="5"/>
  <c r="Q24" i="3" s="1"/>
  <c r="I13" i="5"/>
  <c r="J13" i="5"/>
  <c r="K13" i="5"/>
  <c r="H14" i="5"/>
  <c r="Q25" i="3" s="1"/>
  <c r="I14" i="5"/>
  <c r="J14" i="5"/>
  <c r="K14" i="5"/>
  <c r="H15" i="5"/>
  <c r="Q26" i="3" s="1"/>
  <c r="I15" i="5"/>
  <c r="J15" i="5"/>
  <c r="K15" i="5"/>
  <c r="H16" i="5"/>
  <c r="Q27" i="3" s="1"/>
  <c r="I16" i="5"/>
  <c r="J16" i="5"/>
  <c r="K16" i="5"/>
  <c r="H19" i="5"/>
  <c r="I19" i="5"/>
  <c r="J19" i="5"/>
  <c r="K19" i="5"/>
  <c r="H20" i="5"/>
  <c r="I20" i="5"/>
  <c r="J20" i="5"/>
  <c r="K20" i="5"/>
  <c r="H21" i="5"/>
  <c r="I21" i="5"/>
  <c r="J21" i="5"/>
  <c r="K21" i="5"/>
  <c r="H22" i="5"/>
  <c r="I22" i="5"/>
  <c r="J22" i="5"/>
  <c r="K22" i="5"/>
  <c r="H17" i="5"/>
  <c r="I17" i="5"/>
  <c r="J17" i="5"/>
  <c r="K17" i="5"/>
  <c r="H18" i="5"/>
  <c r="I18" i="5"/>
  <c r="J18" i="5"/>
  <c r="K18" i="5"/>
  <c r="H23" i="5"/>
  <c r="I23" i="5"/>
  <c r="J23" i="5"/>
  <c r="K23" i="5"/>
  <c r="H24" i="5"/>
  <c r="I24" i="5"/>
  <c r="J24" i="5"/>
  <c r="K24" i="5"/>
  <c r="H25" i="5"/>
  <c r="I25" i="5"/>
  <c r="J25" i="5"/>
  <c r="K25" i="5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G5" i="7"/>
  <c r="F5" i="7"/>
  <c r="E5" i="7"/>
  <c r="D5" i="7"/>
  <c r="G4" i="7"/>
  <c r="F4" i="7"/>
  <c r="E4" i="7"/>
  <c r="D4" i="7"/>
  <c r="G3" i="7"/>
  <c r="F3" i="7"/>
  <c r="E3" i="7"/>
  <c r="D3" i="7"/>
  <c r="K2" i="7"/>
  <c r="J2" i="7"/>
  <c r="I2" i="7"/>
  <c r="H2" i="7"/>
  <c r="G2" i="7"/>
  <c r="F2" i="7"/>
  <c r="E2" i="7"/>
  <c r="D2" i="7"/>
  <c r="K2" i="5"/>
  <c r="J2" i="5"/>
  <c r="I2" i="5"/>
  <c r="H2" i="5"/>
  <c r="Q13" i="3" s="1"/>
  <c r="G2" i="5"/>
  <c r="F2" i="5"/>
  <c r="E2" i="5"/>
  <c r="C13" i="3" s="1"/>
  <c r="D2" i="5"/>
  <c r="E23" i="5"/>
  <c r="F23" i="5"/>
  <c r="G23" i="5"/>
  <c r="E24" i="5"/>
  <c r="F24" i="5"/>
  <c r="G24" i="5"/>
  <c r="E25" i="5"/>
  <c r="F25" i="5"/>
  <c r="G25" i="5"/>
  <c r="C36" i="2"/>
  <c r="E18" i="5"/>
  <c r="G9" i="2" s="1"/>
  <c r="E17" i="5"/>
  <c r="E22" i="5"/>
  <c r="E21" i="5"/>
  <c r="E20" i="5"/>
  <c r="E16" i="5"/>
  <c r="C27" i="3" s="1"/>
  <c r="E15" i="5"/>
  <c r="C26" i="3" s="1"/>
  <c r="E14" i="5"/>
  <c r="C25" i="3" s="1"/>
  <c r="E13" i="5"/>
  <c r="C24" i="3" s="1"/>
  <c r="E12" i="5"/>
  <c r="C23" i="3" s="1"/>
  <c r="E11" i="5"/>
  <c r="C22" i="3" s="1"/>
  <c r="E10" i="5"/>
  <c r="C21" i="3" s="1"/>
  <c r="E9" i="5"/>
  <c r="C20" i="3" s="1"/>
  <c r="E8" i="5"/>
  <c r="C19" i="3" s="1"/>
  <c r="E7" i="5"/>
  <c r="C18" i="3" s="1"/>
  <c r="E6" i="5"/>
  <c r="C17" i="3" s="1"/>
  <c r="E5" i="5"/>
  <c r="C16" i="3" s="1"/>
  <c r="E4" i="5"/>
  <c r="C15" i="3" s="1"/>
  <c r="E3" i="5"/>
  <c r="C14" i="3" s="1"/>
  <c r="A4" i="3"/>
  <c r="D17" i="5"/>
  <c r="F17" i="5"/>
  <c r="G17" i="5"/>
  <c r="F18" i="5"/>
  <c r="G18" i="5"/>
  <c r="G22" i="5"/>
  <c r="F22" i="5"/>
  <c r="G21" i="5"/>
  <c r="F21" i="5"/>
  <c r="G20" i="5"/>
  <c r="F20" i="5"/>
  <c r="G19" i="5"/>
  <c r="F19" i="5"/>
  <c r="G16" i="5"/>
  <c r="F16" i="5"/>
  <c r="D16" i="5"/>
  <c r="G15" i="5"/>
  <c r="F15" i="5"/>
  <c r="D15" i="5"/>
  <c r="G14" i="5"/>
  <c r="F14" i="5"/>
  <c r="D14" i="5"/>
  <c r="G13" i="5"/>
  <c r="F13" i="5"/>
  <c r="D13" i="5"/>
  <c r="G12" i="5"/>
  <c r="F12" i="5"/>
  <c r="D12" i="5"/>
  <c r="G11" i="5"/>
  <c r="F11" i="5"/>
  <c r="D11" i="5"/>
  <c r="G10" i="5"/>
  <c r="F10" i="5"/>
  <c r="D10" i="5"/>
  <c r="G9" i="5"/>
  <c r="F9" i="5"/>
  <c r="D9" i="5"/>
  <c r="G8" i="5"/>
  <c r="F8" i="5"/>
  <c r="D8" i="5"/>
  <c r="G7" i="5"/>
  <c r="F7" i="5"/>
  <c r="D7" i="5"/>
  <c r="G6" i="5"/>
  <c r="F6" i="5"/>
  <c r="D6" i="5"/>
  <c r="G5" i="5"/>
  <c r="F5" i="5"/>
  <c r="D5" i="5"/>
  <c r="G4" i="5"/>
  <c r="F4" i="5"/>
  <c r="D4" i="5"/>
  <c r="G3" i="5"/>
  <c r="F3" i="5"/>
  <c r="D3" i="5"/>
  <c r="A3" i="2"/>
  <c r="C39" i="11" l="1"/>
  <c r="C39" i="10"/>
  <c r="E9" i="3"/>
  <c r="D15" i="13"/>
  <c r="T14" i="3"/>
  <c r="V14" i="3"/>
  <c r="X14" i="3"/>
  <c r="Z14" i="3"/>
  <c r="AB14" i="3"/>
  <c r="U14" i="3"/>
  <c r="W14" i="3"/>
  <c r="Y14" i="3"/>
  <c r="AA14" i="3"/>
  <c r="AA13" i="3"/>
  <c r="Y13" i="3"/>
  <c r="W13" i="3"/>
  <c r="U13" i="3"/>
  <c r="AB13" i="3"/>
  <c r="Z13" i="3"/>
  <c r="X13" i="3"/>
  <c r="V13" i="3"/>
  <c r="T13" i="3"/>
  <c r="U27" i="3"/>
  <c r="W27" i="3"/>
  <c r="Y27" i="3"/>
  <c r="AA27" i="3"/>
  <c r="T27" i="3"/>
  <c r="V27" i="3"/>
  <c r="X27" i="3"/>
  <c r="Z27" i="3"/>
  <c r="AB27" i="3"/>
  <c r="U26" i="3"/>
  <c r="W26" i="3"/>
  <c r="Y26" i="3"/>
  <c r="AA26" i="3"/>
  <c r="T26" i="3"/>
  <c r="V26" i="3"/>
  <c r="X26" i="3"/>
  <c r="Z26" i="3"/>
  <c r="AB26" i="3"/>
  <c r="U25" i="3"/>
  <c r="W25" i="3"/>
  <c r="Y25" i="3"/>
  <c r="AA25" i="3"/>
  <c r="T25" i="3"/>
  <c r="V25" i="3"/>
  <c r="X25" i="3"/>
  <c r="Z25" i="3"/>
  <c r="AB25" i="3"/>
  <c r="U24" i="3"/>
  <c r="W24" i="3"/>
  <c r="Y24" i="3"/>
  <c r="AA24" i="3"/>
  <c r="T24" i="3"/>
  <c r="V24" i="3"/>
  <c r="X24" i="3"/>
  <c r="Z24" i="3"/>
  <c r="AB24" i="3"/>
  <c r="U23" i="3"/>
  <c r="W23" i="3"/>
  <c r="Y23" i="3"/>
  <c r="AA23" i="3"/>
  <c r="T23" i="3"/>
  <c r="V23" i="3"/>
  <c r="X23" i="3"/>
  <c r="Z23" i="3"/>
  <c r="AB23" i="3"/>
  <c r="U22" i="3"/>
  <c r="W22" i="3"/>
  <c r="Y22" i="3"/>
  <c r="AA22" i="3"/>
  <c r="T22" i="3"/>
  <c r="V22" i="3"/>
  <c r="X22" i="3"/>
  <c r="Z22" i="3"/>
  <c r="AB22" i="3"/>
  <c r="U21" i="3"/>
  <c r="W21" i="3"/>
  <c r="Y21" i="3"/>
  <c r="AA21" i="3"/>
  <c r="T21" i="3"/>
  <c r="V21" i="3"/>
  <c r="X21" i="3"/>
  <c r="Z21" i="3"/>
  <c r="AB21" i="3"/>
  <c r="U20" i="3"/>
  <c r="W20" i="3"/>
  <c r="Y20" i="3"/>
  <c r="AA20" i="3"/>
  <c r="T20" i="3"/>
  <c r="V20" i="3"/>
  <c r="X20" i="3"/>
  <c r="Z20" i="3"/>
  <c r="AB20" i="3"/>
  <c r="U19" i="3"/>
  <c r="W19" i="3"/>
  <c r="Y19" i="3"/>
  <c r="AA19" i="3"/>
  <c r="T19" i="3"/>
  <c r="V19" i="3"/>
  <c r="X19" i="3"/>
  <c r="Z19" i="3"/>
  <c r="AB19" i="3"/>
  <c r="U18" i="3"/>
  <c r="W18" i="3"/>
  <c r="Y18" i="3"/>
  <c r="AA18" i="3"/>
  <c r="T18" i="3"/>
  <c r="V18" i="3"/>
  <c r="X18" i="3"/>
  <c r="Z18" i="3"/>
  <c r="AB18" i="3"/>
  <c r="U17" i="3"/>
  <c r="W17" i="3"/>
  <c r="Y17" i="3"/>
  <c r="AA17" i="3"/>
  <c r="T17" i="3"/>
  <c r="V17" i="3"/>
  <c r="X17" i="3"/>
  <c r="Z17" i="3"/>
  <c r="AB17" i="3"/>
  <c r="U16" i="3"/>
  <c r="W16" i="3"/>
  <c r="Y16" i="3"/>
  <c r="AA16" i="3"/>
  <c r="T16" i="3"/>
  <c r="V16" i="3"/>
  <c r="X16" i="3"/>
  <c r="Z16" i="3"/>
  <c r="AB16" i="3"/>
  <c r="U15" i="3"/>
  <c r="W15" i="3"/>
  <c r="Y15" i="3"/>
  <c r="AA15" i="3"/>
  <c r="T15" i="3"/>
  <c r="V15" i="3"/>
  <c r="X15" i="3"/>
  <c r="Z15" i="3"/>
  <c r="AB15" i="3"/>
  <c r="G8" i="2"/>
  <c r="X8" i="2"/>
  <c r="AA8" i="3" s="1"/>
  <c r="V8" i="2"/>
  <c r="Y8" i="3" s="1"/>
  <c r="T8" i="2"/>
  <c r="W8" i="3" s="1"/>
  <c r="R8" i="2"/>
  <c r="U8" i="3" s="1"/>
  <c r="Y8" i="2"/>
  <c r="AB8" i="3" s="1"/>
  <c r="W8" i="2"/>
  <c r="Z8" i="3" s="1"/>
  <c r="U8" i="2"/>
  <c r="X8" i="3" s="1"/>
  <c r="S8" i="2"/>
  <c r="V8" i="3" s="1"/>
  <c r="Q8" i="2"/>
  <c r="T8" i="3" s="1"/>
  <c r="E8" i="3" l="1"/>
  <c r="D14" i="13"/>
</calcChain>
</file>

<file path=xl/sharedStrings.xml><?xml version="1.0" encoding="utf-8"?>
<sst xmlns="http://schemas.openxmlformats.org/spreadsheetml/2006/main" count="732" uniqueCount="222">
  <si>
    <t>学校名</t>
    <rPh sb="0" eb="3">
      <t>ガッコウメイ</t>
    </rPh>
    <phoneticPr fontId="3"/>
  </si>
  <si>
    <t>コーチ</t>
  </si>
  <si>
    <t>コーチ</t>
    <phoneticPr fontId="3"/>
  </si>
  <si>
    <t>マネージャー</t>
    <phoneticPr fontId="3"/>
  </si>
  <si>
    <t>番号</t>
    <rPh sb="0" eb="2">
      <t>バンゴウ</t>
    </rPh>
    <phoneticPr fontId="3"/>
  </si>
  <si>
    <t>学年</t>
    <rPh sb="0" eb="2">
      <t>ガクネン</t>
    </rPh>
    <phoneticPr fontId="3"/>
  </si>
  <si>
    <t>身長</t>
  </si>
  <si>
    <t>アシスタント
コーチ</t>
    <phoneticPr fontId="3"/>
  </si>
  <si>
    <t>　　男子　　　　　女子</t>
    <rPh sb="2" eb="3">
      <t>コ</t>
    </rPh>
    <rPh sb="8" eb="10">
      <t>ジョシ</t>
    </rPh>
    <phoneticPr fontId="3"/>
  </si>
  <si>
    <t>チームＩＤ</t>
    <phoneticPr fontId="8"/>
  </si>
  <si>
    <t>学校所在地</t>
    <rPh sb="0" eb="2">
      <t>ガッコウ</t>
    </rPh>
    <rPh sb="2" eb="5">
      <t>ショザイチ</t>
    </rPh>
    <phoneticPr fontId="8"/>
  </si>
  <si>
    <t>〒</t>
    <phoneticPr fontId="8"/>
  </si>
  <si>
    <t>引率責任者
職・氏名</t>
    <rPh sb="0" eb="2">
      <t>インソツ</t>
    </rPh>
    <rPh sb="2" eb="5">
      <t>セキニンシャ</t>
    </rPh>
    <rPh sb="6" eb="7">
      <t>ショク</t>
    </rPh>
    <rPh sb="8" eb="10">
      <t>シメイ</t>
    </rPh>
    <phoneticPr fontId="8"/>
  </si>
  <si>
    <t>マネージャー</t>
    <phoneticPr fontId="8"/>
  </si>
  <si>
    <t>学年</t>
    <rPh sb="0" eb="2">
      <t>ガクネン</t>
    </rPh>
    <phoneticPr fontId="8"/>
  </si>
  <si>
    <t>氏名</t>
    <rPh sb="0" eb="2">
      <t>シメイ</t>
    </rPh>
    <phoneticPr fontId="8"/>
  </si>
  <si>
    <t>生徒氏名</t>
    <rPh sb="0" eb="2">
      <t>セイト</t>
    </rPh>
    <rPh sb="2" eb="4">
      <t>シメイ</t>
    </rPh>
    <phoneticPr fontId="8"/>
  </si>
  <si>
    <t>競技者
登録番号</t>
    <rPh sb="0" eb="3">
      <t>キョウギシャ</t>
    </rPh>
    <rPh sb="4" eb="6">
      <t>トウロク</t>
    </rPh>
    <rPh sb="6" eb="8">
      <t>バンゴウ</t>
    </rPh>
    <phoneticPr fontId="8"/>
  </si>
  <si>
    <t>高等学校長</t>
    <rPh sb="0" eb="2">
      <t>コウトウ</t>
    </rPh>
    <rPh sb="2" eb="5">
      <t>ガッコウチョウ</t>
    </rPh>
    <phoneticPr fontId="8"/>
  </si>
  <si>
    <t>印</t>
    <rPh sb="0" eb="1">
      <t>イン</t>
    </rPh>
    <phoneticPr fontId="8"/>
  </si>
  <si>
    <t>【記入上の注意】</t>
    <rPh sb="1" eb="3">
      <t>キニュウ</t>
    </rPh>
    <rPh sb="3" eb="4">
      <t>ジョウ</t>
    </rPh>
    <rPh sb="5" eb="7">
      <t>チュウイ</t>
    </rPh>
    <phoneticPr fontId="8"/>
  </si>
  <si>
    <t>（１）</t>
    <phoneticPr fontId="8"/>
  </si>
  <si>
    <t>チームIDは、Tから始まる９ケタを記入して下さい。</t>
    <rPh sb="10" eb="11">
      <t>ハジ</t>
    </rPh>
    <rPh sb="17" eb="19">
      <t>キニュウ</t>
    </rPh>
    <rPh sb="21" eb="22">
      <t>クダ</t>
    </rPh>
    <phoneticPr fontId="8"/>
  </si>
  <si>
    <t>（２）</t>
    <phoneticPr fontId="8"/>
  </si>
  <si>
    <t>今大会に参加する部員全員を記入して下さい。枠が足りない場合は、コピーしてお使いください。</t>
    <rPh sb="0" eb="3">
      <t>コンタイカイ</t>
    </rPh>
    <rPh sb="4" eb="6">
      <t>サンカ</t>
    </rPh>
    <rPh sb="8" eb="10">
      <t>ブイン</t>
    </rPh>
    <rPh sb="10" eb="12">
      <t>ゼンイン</t>
    </rPh>
    <rPh sb="13" eb="15">
      <t>キニュウ</t>
    </rPh>
    <rPh sb="17" eb="18">
      <t>クダ</t>
    </rPh>
    <rPh sb="21" eb="22">
      <t>ワク</t>
    </rPh>
    <rPh sb="23" eb="24">
      <t>タ</t>
    </rPh>
    <rPh sb="27" eb="29">
      <t>バアイ</t>
    </rPh>
    <rPh sb="37" eb="38">
      <t>ツカ</t>
    </rPh>
    <phoneticPr fontId="8"/>
  </si>
  <si>
    <t>※選手は『TeamJBA一覧表』の順で記入してください。</t>
    <rPh sb="1" eb="3">
      <t>センシュ</t>
    </rPh>
    <rPh sb="17" eb="18">
      <t>ジュン</t>
    </rPh>
    <rPh sb="19" eb="21">
      <t>キニュウ</t>
    </rPh>
    <phoneticPr fontId="8"/>
  </si>
  <si>
    <t>大会当日持参用</t>
    <rPh sb="0" eb="2">
      <t>タイカイ</t>
    </rPh>
    <rPh sb="2" eb="4">
      <t>トウジツ</t>
    </rPh>
    <rPh sb="4" eb="6">
      <t>ジサン</t>
    </rPh>
    <rPh sb="6" eb="7">
      <t>ヨウ</t>
    </rPh>
    <phoneticPr fontId="3"/>
  </si>
  <si>
    <t>Game No.</t>
  </si>
  <si>
    <t>引率責任者</t>
    <rPh sb="0" eb="2">
      <t>インソツ</t>
    </rPh>
    <rPh sb="2" eb="5">
      <t>セキニンシャ</t>
    </rPh>
    <phoneticPr fontId="3"/>
  </si>
  <si>
    <t>アシスタントコーチ</t>
    <phoneticPr fontId="3"/>
  </si>
  <si>
    <t>選手ＩＤ</t>
    <rPh sb="0" eb="2">
      <t>センシュ</t>
    </rPh>
    <phoneticPr fontId="3"/>
  </si>
  <si>
    <t>■ 番号の若い順に記入して下さい。</t>
    <rPh sb="2" eb="4">
      <t>バンゴウ</t>
    </rPh>
    <rPh sb="5" eb="6">
      <t>ワカ</t>
    </rPh>
    <rPh sb="7" eb="8">
      <t>ジュン</t>
    </rPh>
    <rPh sb="9" eb="11">
      <t>キニュウ</t>
    </rPh>
    <rPh sb="13" eb="14">
      <t>クダ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</si>
  <si>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</si>
  <si>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</si>
  <si>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番号</t>
    <rPh sb="0" eb="2">
      <t>バンゴウ</t>
    </rPh>
    <phoneticPr fontId="8"/>
  </si>
  <si>
    <t>メンバーID</t>
  </si>
  <si>
    <t>氏名</t>
  </si>
  <si>
    <t>生年月日</t>
  </si>
  <si>
    <t>年齢</t>
  </si>
  <si>
    <t>出身中学</t>
    <rPh sb="0" eb="2">
      <t>シュッシン</t>
    </rPh>
    <rPh sb="2" eb="4">
      <t>チュウガク</t>
    </rPh>
    <phoneticPr fontId="8"/>
  </si>
  <si>
    <t>No</t>
    <phoneticPr fontId="8"/>
  </si>
  <si>
    <t>学校名</t>
    <rPh sb="0" eb="2">
      <t>ガッコウ</t>
    </rPh>
    <phoneticPr fontId="8"/>
  </si>
  <si>
    <t>申込書・エントリー表</t>
    <rPh sb="0" eb="2">
      <t>モウシコミ</t>
    </rPh>
    <rPh sb="2" eb="3">
      <t>ショ</t>
    </rPh>
    <rPh sb="9" eb="10">
      <t>ヒョウ</t>
    </rPh>
    <phoneticPr fontId="8"/>
  </si>
  <si>
    <t>チームID</t>
  </si>
  <si>
    <t>姓</t>
  </si>
  <si>
    <t>名</t>
  </si>
  <si>
    <t>セイ</t>
  </si>
  <si>
    <t>メイ</t>
  </si>
  <si>
    <t>性別</t>
  </si>
  <si>
    <t>所属状態</t>
  </si>
  <si>
    <t>登録完了日時</t>
  </si>
  <si>
    <t>構成員区分</t>
  </si>
  <si>
    <t>変更</t>
    <rPh sb="0" eb="2">
      <t>ヘンコウ</t>
    </rPh>
    <phoneticPr fontId="8"/>
  </si>
  <si>
    <t>男性</t>
  </si>
  <si>
    <t>登録完了</t>
  </si>
  <si>
    <t>競技者</t>
  </si>
  <si>
    <t>競技者－競技者</t>
  </si>
  <si>
    <t>学校名</t>
    <rPh sb="0" eb="2">
      <t>ガッコウ</t>
    </rPh>
    <rPh sb="2" eb="3">
      <t>メイ</t>
    </rPh>
    <phoneticPr fontId="8"/>
  </si>
  <si>
    <t>心優</t>
  </si>
  <si>
    <t>シユウ</t>
  </si>
  <si>
    <t>大翔</t>
  </si>
  <si>
    <t>ヒロト</t>
  </si>
  <si>
    <t>聡</t>
  </si>
  <si>
    <t>サトシ</t>
  </si>
  <si>
    <t>奏太</t>
  </si>
  <si>
    <t>カナタ</t>
  </si>
  <si>
    <t>龍征</t>
  </si>
  <si>
    <t>リュウセイ</t>
  </si>
  <si>
    <t>良健</t>
  </si>
  <si>
    <t>ヨシタケ</t>
  </si>
  <si>
    <t>翼</t>
  </si>
  <si>
    <t>ツバサ</t>
  </si>
  <si>
    <t>蒼葉</t>
  </si>
  <si>
    <t>アオバ</t>
  </si>
  <si>
    <t>創</t>
  </si>
  <si>
    <t>ソウ</t>
  </si>
  <si>
    <t>匠吾</t>
  </si>
  <si>
    <t>ショウゴ</t>
  </si>
  <si>
    <t>駿希</t>
  </si>
  <si>
    <t>シュンキ</t>
  </si>
  <si>
    <t>皓太</t>
  </si>
  <si>
    <t>コウタ</t>
  </si>
  <si>
    <t>眞矢</t>
  </si>
  <si>
    <t>シンヤ</t>
  </si>
  <si>
    <t>匠都</t>
  </si>
  <si>
    <t>タクト</t>
  </si>
  <si>
    <t>亮太</t>
  </si>
  <si>
    <t>リョウタ</t>
  </si>
  <si>
    <t>皓生</t>
  </si>
  <si>
    <t>コウ</t>
  </si>
  <si>
    <t>飛翔</t>
  </si>
  <si>
    <t>ヒショウ</t>
  </si>
  <si>
    <t>奏汰</t>
  </si>
  <si>
    <t>ソウタ</t>
  </si>
  <si>
    <t>駿</t>
  </si>
  <si>
    <t>カケル</t>
  </si>
  <si>
    <t>慧矢</t>
  </si>
  <si>
    <t>ケイヤ</t>
  </si>
  <si>
    <t>颯太</t>
  </si>
  <si>
    <t>巧明</t>
  </si>
  <si>
    <t>コウメイ</t>
  </si>
  <si>
    <t>大智</t>
  </si>
  <si>
    <t>タイチ</t>
  </si>
  <si>
    <t>直生</t>
  </si>
  <si>
    <t>ナオキ</t>
  </si>
  <si>
    <t>慶志</t>
  </si>
  <si>
    <t>ケイジ</t>
  </si>
  <si>
    <t>登録手続き中</t>
  </si>
  <si>
    <t>奏</t>
  </si>
  <si>
    <t>蒼惟</t>
  </si>
  <si>
    <t>アオイ</t>
  </si>
  <si>
    <t>漣</t>
  </si>
  <si>
    <t>レン</t>
  </si>
  <si>
    <t>日向大</t>
  </si>
  <si>
    <t>ヒナタ</t>
  </si>
  <si>
    <t>純青</t>
  </si>
  <si>
    <t>ジュンセイ</t>
  </si>
  <si>
    <t>勇志郎</t>
  </si>
  <si>
    <t>ユウシロウ</t>
  </si>
  <si>
    <t>斗哉</t>
  </si>
  <si>
    <t>トウヤ</t>
  </si>
  <si>
    <t>優人</t>
  </si>
  <si>
    <t>ユウト</t>
  </si>
  <si>
    <t>凌太</t>
  </si>
  <si>
    <t>知滉</t>
  </si>
  <si>
    <t>チヒロ</t>
  </si>
  <si>
    <t>結斗</t>
  </si>
  <si>
    <t>ユイト</t>
  </si>
  <si>
    <t>松本</t>
  </si>
  <si>
    <t>豪</t>
  </si>
  <si>
    <t>マツモト</t>
  </si>
  <si>
    <t>ゴウ</t>
  </si>
  <si>
    <t>コーチ－ヘッドコーチ</t>
  </si>
  <si>
    <t>中村</t>
  </si>
  <si>
    <t>真人</t>
  </si>
  <si>
    <t>ナカムラ</t>
  </si>
  <si>
    <t>マサト</t>
  </si>
  <si>
    <t>コーチ－アシスタントコーチ</t>
  </si>
  <si>
    <t>帯同審判</t>
  </si>
  <si>
    <t>帯同審判－帯同審判</t>
  </si>
  <si>
    <t>　　　　　男子　　　　 　 女子</t>
    <rPh sb="5" eb="7">
      <t>ダンシ</t>
    </rPh>
    <rPh sb="14" eb="16">
      <t>ジョシ</t>
    </rPh>
    <phoneticPr fontId="8"/>
  </si>
  <si>
    <t>T450993158</t>
    <phoneticPr fontId="3"/>
  </si>
  <si>
    <t>福岡県立春日高等学校</t>
    <rPh sb="0" eb="2">
      <t>フクオカ</t>
    </rPh>
    <rPh sb="2" eb="4">
      <t>ケンリツ</t>
    </rPh>
    <rPh sb="4" eb="6">
      <t>カスガ</t>
    </rPh>
    <rPh sb="6" eb="10">
      <t>コウトウガッコウ</t>
    </rPh>
    <phoneticPr fontId="3"/>
  </si>
  <si>
    <t>コーチ</t>
    <phoneticPr fontId="3"/>
  </si>
  <si>
    <t>アシスタントコーチ</t>
    <phoneticPr fontId="3"/>
  </si>
  <si>
    <t>学校名</t>
    <rPh sb="0" eb="1">
      <t>ガク</t>
    </rPh>
    <phoneticPr fontId="3"/>
  </si>
  <si>
    <t>主将</t>
    <rPh sb="0" eb="1">
      <t>オモ</t>
    </rPh>
    <rPh sb="1" eb="2">
      <t>タスク</t>
    </rPh>
    <phoneticPr fontId="3"/>
  </si>
  <si>
    <t>選手名</t>
    <rPh sb="0" eb="1">
      <t>セン</t>
    </rPh>
    <rPh sb="1" eb="2">
      <t>テ</t>
    </rPh>
    <rPh sb="2" eb="3">
      <t>メイ</t>
    </rPh>
    <phoneticPr fontId="3"/>
  </si>
  <si>
    <t>入学年月日</t>
    <rPh sb="0" eb="5">
      <t>ニュウガクネンガッピ</t>
    </rPh>
    <phoneticPr fontId="3"/>
  </si>
  <si>
    <t>男子　　　女子　</t>
    <rPh sb="0" eb="1">
      <t>オトコ</t>
    </rPh>
    <rPh sb="1" eb="2">
      <t>コ</t>
    </rPh>
    <rPh sb="5" eb="7">
      <t>ジョシ</t>
    </rPh>
    <phoneticPr fontId="3"/>
  </si>
  <si>
    <t xml:space="preserve">　　　　　　　　　　　　　　　　　　エ ン ト リ ー 表　            　　 </t>
    <rPh sb="28" eb="29">
      <t>ヒョウ</t>
    </rPh>
    <phoneticPr fontId="3"/>
  </si>
  <si>
    <t>コーチ
アシスタントコーチ変更</t>
    <rPh sb="13" eb="15">
      <t>ヘンコウ</t>
    </rPh>
    <phoneticPr fontId="3"/>
  </si>
  <si>
    <t>春日北</t>
    <rPh sb="0" eb="3">
      <t>カスガキタ</t>
    </rPh>
    <phoneticPr fontId="3"/>
  </si>
  <si>
    <t>「日付（欄外のセル）」の入力</t>
    <rPh sb="1" eb="3">
      <t>ヒヅケ</t>
    </rPh>
    <rPh sb="4" eb="6">
      <t>ランガイ</t>
    </rPh>
    <phoneticPr fontId="3"/>
  </si>
  <si>
    <t>春日</t>
    <rPh sb="0" eb="2">
      <t>カスガ</t>
    </rPh>
    <phoneticPr fontId="3"/>
  </si>
  <si>
    <t>春日南</t>
    <rPh sb="0" eb="2">
      <t>カスガ</t>
    </rPh>
    <rPh sb="2" eb="3">
      <t>ミナミ</t>
    </rPh>
    <phoneticPr fontId="3"/>
  </si>
  <si>
    <t>春日東</t>
    <rPh sb="0" eb="2">
      <t>カスガ</t>
    </rPh>
    <rPh sb="2" eb="3">
      <t>アズマ</t>
    </rPh>
    <phoneticPr fontId="3"/>
  </si>
  <si>
    <t>春日西</t>
    <rPh sb="0" eb="2">
      <t>カスガ</t>
    </rPh>
    <rPh sb="2" eb="3">
      <t>ニシ</t>
    </rPh>
    <phoneticPr fontId="3"/>
  </si>
  <si>
    <t>春日野</t>
    <rPh sb="0" eb="2">
      <t>カスガ</t>
    </rPh>
    <rPh sb="2" eb="3">
      <t>ノ</t>
    </rPh>
    <phoneticPr fontId="3"/>
  </si>
  <si>
    <t>大野</t>
    <rPh sb="0" eb="2">
      <t>オオノ</t>
    </rPh>
    <phoneticPr fontId="3"/>
  </si>
  <si>
    <t>大利</t>
    <rPh sb="0" eb="2">
      <t>オオリ</t>
    </rPh>
    <phoneticPr fontId="3"/>
  </si>
  <si>
    <t>二日市</t>
    <rPh sb="0" eb="3">
      <t>フツカイチ</t>
    </rPh>
    <phoneticPr fontId="3"/>
  </si>
  <si>
    <t>御陵</t>
    <rPh sb="0" eb="2">
      <t>ゴリョウ</t>
    </rPh>
    <phoneticPr fontId="3"/>
  </si>
  <si>
    <t>太宰府西</t>
    <rPh sb="0" eb="4">
      <t>ダザイフニシ</t>
    </rPh>
    <phoneticPr fontId="3"/>
  </si>
  <si>
    <t>カスガキタ</t>
  </si>
  <si>
    <t>カスガ</t>
  </si>
  <si>
    <t>カスガミナミ</t>
  </si>
  <si>
    <t>カスガアズマ</t>
  </si>
  <si>
    <t>カスガニシ</t>
  </si>
  <si>
    <t>カスガノ</t>
  </si>
  <si>
    <t>オオノ</t>
  </si>
  <si>
    <t>オオリ</t>
  </si>
  <si>
    <t>フツカイチ</t>
  </si>
  <si>
    <t>ゴリョウ</t>
  </si>
  <si>
    <t>ダザイフニシ</t>
  </si>
  <si>
    <t>健康チェックシート（チーム用）</t>
    <rPh sb="0" eb="2">
      <t>ケンコウ</t>
    </rPh>
    <rPh sb="13" eb="14">
      <t>ヨウ</t>
    </rPh>
    <phoneticPr fontId="3"/>
  </si>
  <si>
    <t>代表者氏名
（感染対策責任者）</t>
    <rPh sb="0" eb="3">
      <t>ダイヒョウシャ</t>
    </rPh>
    <rPh sb="3" eb="5">
      <t>シメイ</t>
    </rPh>
    <rPh sb="7" eb="9">
      <t>カンセン</t>
    </rPh>
    <rPh sb="9" eb="11">
      <t>タイサク</t>
    </rPh>
    <rPh sb="11" eb="14">
      <t>セキニンシャ</t>
    </rPh>
    <phoneticPr fontId="3"/>
  </si>
  <si>
    <t>連絡先</t>
    <rPh sb="0" eb="3">
      <t>レンラクサキ</t>
    </rPh>
    <phoneticPr fontId="3"/>
  </si>
  <si>
    <t>No</t>
    <phoneticPr fontId="3"/>
  </si>
  <si>
    <t>トレーナー</t>
    <phoneticPr fontId="3"/>
  </si>
  <si>
    <t>健康チェック項目</t>
    <rPh sb="0" eb="2">
      <t>ケンコウ</t>
    </rPh>
    <rPh sb="6" eb="8">
      <t>コウモク</t>
    </rPh>
    <phoneticPr fontId="3"/>
  </si>
  <si>
    <r>
      <t>・下記の①～⑧の健康チェック項目に</t>
    </r>
    <r>
      <rPr>
        <b/>
        <u/>
        <sz val="11"/>
        <color theme="1"/>
        <rFont val="ＭＳ Ｐ明朝"/>
        <family val="1"/>
        <charset val="128"/>
      </rPr>
      <t>すべて該当する</t>
    </r>
    <r>
      <rPr>
        <sz val="11"/>
        <color theme="1"/>
        <rFont val="ＭＳ Ｐ明朝"/>
        <family val="1"/>
        <charset val="128"/>
      </rPr>
      <t>場合は、チェック☑を記入してください。</t>
    </r>
    <rPh sb="1" eb="3">
      <t>カキ</t>
    </rPh>
    <rPh sb="8" eb="10">
      <t>ケンコウ</t>
    </rPh>
    <rPh sb="14" eb="16">
      <t>コウモク</t>
    </rPh>
    <rPh sb="20" eb="22">
      <t>ガイトウ</t>
    </rPh>
    <rPh sb="24" eb="26">
      <t>バアイ</t>
    </rPh>
    <rPh sb="34" eb="36">
      <t>キニュウ</t>
    </rPh>
    <phoneticPr fontId="3"/>
  </si>
  <si>
    <r>
      <t>・下記の①～⑧の健康チェック項目に</t>
    </r>
    <r>
      <rPr>
        <b/>
        <u/>
        <sz val="11"/>
        <color theme="1"/>
        <rFont val="ＭＳ Ｐ明朝"/>
        <family val="1"/>
        <charset val="128"/>
      </rPr>
      <t>一つでも該当しない</t>
    </r>
    <r>
      <rPr>
        <sz val="11"/>
        <color theme="1"/>
        <rFont val="ＭＳ Ｐ明朝"/>
        <family val="1"/>
        <charset val="128"/>
      </rPr>
      <t>場合は、参加を見合わせてください。</t>
    </r>
    <rPh sb="1" eb="3">
      <t>カキ</t>
    </rPh>
    <rPh sb="8" eb="10">
      <t>ケンコウ</t>
    </rPh>
    <rPh sb="14" eb="16">
      <t>コウモク</t>
    </rPh>
    <rPh sb="17" eb="18">
      <t>ヒト</t>
    </rPh>
    <rPh sb="21" eb="23">
      <t>ガイトウ</t>
    </rPh>
    <rPh sb="26" eb="28">
      <t>バアイ</t>
    </rPh>
    <rPh sb="30" eb="32">
      <t>サンカ</t>
    </rPh>
    <rPh sb="33" eb="35">
      <t>ミア</t>
    </rPh>
    <phoneticPr fontId="3"/>
  </si>
  <si>
    <t>月</t>
  </si>
  <si>
    <t>月</t>
    <rPh sb="0" eb="1">
      <t>ツキ</t>
    </rPh>
    <phoneticPr fontId="3"/>
  </si>
  <si>
    <t>日</t>
    <rPh sb="0" eb="1">
      <t>ニチ</t>
    </rPh>
    <phoneticPr fontId="3"/>
  </si>
  <si>
    <t>曜</t>
    <rPh sb="0" eb="1">
      <t>ヨウ</t>
    </rPh>
    <phoneticPr fontId="3"/>
  </si>
  <si>
    <t>火</t>
  </si>
  <si>
    <t>水</t>
  </si>
  <si>
    <t>土</t>
  </si>
  <si>
    <t>「トレーナー」の入力</t>
    <rPh sb="8" eb="10">
      <t>ニュウリョク</t>
    </rPh>
    <phoneticPr fontId="3"/>
  </si>
  <si>
    <t>①発熱（37.5℃以上）がない　②咳やのどの痛みなどの風邪の症状がない　③だるさ、倦怠感、息苦しさ（呼吸困難）がない</t>
    <rPh sb="1" eb="3">
      <t>ハツネツ</t>
    </rPh>
    <rPh sb="9" eb="11">
      <t>イジョウ</t>
    </rPh>
    <phoneticPr fontId="3"/>
  </si>
  <si>
    <t>④嗅覚や味覚の異常がない　⑤体が重く感じる、疲れやすい等がない　⑥新型コロナウィルス感染症陽性とされた者との濃厚接触がない</t>
    <rPh sb="1" eb="3">
      <t>キュウカク</t>
    </rPh>
    <rPh sb="4" eb="6">
      <t>ミカク</t>
    </rPh>
    <rPh sb="7" eb="9">
      <t>イジョウ</t>
    </rPh>
    <rPh sb="14" eb="15">
      <t>カラダ</t>
    </rPh>
    <rPh sb="16" eb="17">
      <t>オモ</t>
    </rPh>
    <rPh sb="18" eb="19">
      <t>カン</t>
    </rPh>
    <rPh sb="22" eb="23">
      <t>ツカ</t>
    </rPh>
    <rPh sb="27" eb="28">
      <t>トウ</t>
    </rPh>
    <rPh sb="33" eb="35">
      <t>シンガタ</t>
    </rPh>
    <rPh sb="42" eb="45">
      <t>カンセンショウ</t>
    </rPh>
    <rPh sb="45" eb="47">
      <t>ヨウセイ</t>
    </rPh>
    <rPh sb="51" eb="52">
      <t>モノ</t>
    </rPh>
    <rPh sb="54" eb="56">
      <t>ノウコウ</t>
    </rPh>
    <rPh sb="56" eb="58">
      <t>セッショク</t>
    </rPh>
    <phoneticPr fontId="3"/>
  </si>
  <si>
    <t>⑧過去14日以内に政府から入国制限、入国後の観察期間を必要とされている国、地域等への渡航又は当該在住者との濃厚接触がない</t>
    <rPh sb="1" eb="3">
      <t>カコ</t>
    </rPh>
    <rPh sb="5" eb="6">
      <t>ニチ</t>
    </rPh>
    <rPh sb="6" eb="8">
      <t>イナイ</t>
    </rPh>
    <rPh sb="9" eb="11">
      <t>セイフ</t>
    </rPh>
    <rPh sb="13" eb="15">
      <t>ニュウコク</t>
    </rPh>
    <rPh sb="15" eb="17">
      <t>セイゲン</t>
    </rPh>
    <rPh sb="18" eb="20">
      <t>ニュウコク</t>
    </rPh>
    <rPh sb="20" eb="21">
      <t>ゴ</t>
    </rPh>
    <rPh sb="22" eb="24">
      <t>カンサツ</t>
    </rPh>
    <rPh sb="24" eb="26">
      <t>キカン</t>
    </rPh>
    <rPh sb="27" eb="29">
      <t>ヒツヨウ</t>
    </rPh>
    <rPh sb="35" eb="36">
      <t>クニ</t>
    </rPh>
    <rPh sb="37" eb="39">
      <t>チイキ</t>
    </rPh>
    <rPh sb="39" eb="40">
      <t>トウ</t>
    </rPh>
    <rPh sb="42" eb="44">
      <t>トコウ</t>
    </rPh>
    <rPh sb="44" eb="45">
      <t>マタ</t>
    </rPh>
    <rPh sb="46" eb="48">
      <t>トウガイ</t>
    </rPh>
    <rPh sb="48" eb="50">
      <t>ザイジュウ</t>
    </rPh>
    <rPh sb="50" eb="51">
      <t>シャ</t>
    </rPh>
    <rPh sb="53" eb="55">
      <t>ノウコウ</t>
    </rPh>
    <rPh sb="55" eb="57">
      <t>セッショク</t>
    </rPh>
    <phoneticPr fontId="3"/>
  </si>
  <si>
    <t>⑦同居人や身近な知人に感染が疑われた方がいない</t>
    <rPh sb="1" eb="3">
      <t>ドウキョ</t>
    </rPh>
    <rPh sb="3" eb="4">
      <t>ニン</t>
    </rPh>
    <rPh sb="5" eb="7">
      <t>ミジカ</t>
    </rPh>
    <rPh sb="8" eb="10">
      <t>チジン</t>
    </rPh>
    <rPh sb="11" eb="13">
      <t>カンセン</t>
    </rPh>
    <rPh sb="14" eb="15">
      <t>ウタガ</t>
    </rPh>
    <rPh sb="18" eb="19">
      <t>カタ</t>
    </rPh>
    <phoneticPr fontId="3"/>
  </si>
  <si>
    <t>（自署）</t>
    <rPh sb="1" eb="3">
      <t>ジショ</t>
    </rPh>
    <phoneticPr fontId="3"/>
  </si>
  <si>
    <t>「連絡先」の入力</t>
    <rPh sb="1" eb="4">
      <t>レンラクサキ</t>
    </rPh>
    <rPh sb="6" eb="8">
      <t>ニュウリョク</t>
    </rPh>
    <phoneticPr fontId="3"/>
  </si>
  <si>
    <t>選手氏名（マネージャーには☑）</t>
    <rPh sb="0" eb="2">
      <t>センシュ</t>
    </rPh>
    <rPh sb="2" eb="4">
      <t>シメイ</t>
    </rPh>
    <phoneticPr fontId="3"/>
  </si>
  <si>
    <t>e-mail</t>
    <phoneticPr fontId="3"/>
  </si>
  <si>
    <t>「学校所在地　e-mail　電話番号（欄外のセル）」</t>
    <rPh sb="1" eb="6">
      <t>ガッコウショザイチ</t>
    </rPh>
    <rPh sb="14" eb="18">
      <t>デンワバンゴウ</t>
    </rPh>
    <rPh sb="19" eb="21">
      <t>ランガイ</t>
    </rPh>
    <phoneticPr fontId="3"/>
  </si>
  <si>
    <t>上記の生徒は、本校在校生徒で表記事業に参加させることを認知いたします。</t>
    <rPh sb="0" eb="2">
      <t>ジョウキ</t>
    </rPh>
    <rPh sb="3" eb="5">
      <t>セイト</t>
    </rPh>
    <rPh sb="7" eb="9">
      <t>ホンコウ</t>
    </rPh>
    <rPh sb="9" eb="12">
      <t>ザイコウセイ</t>
    </rPh>
    <rPh sb="12" eb="13">
      <t>ト</t>
    </rPh>
    <rPh sb="14" eb="16">
      <t>ヒョウキ</t>
    </rPh>
    <rPh sb="16" eb="18">
      <t>ジギョウ</t>
    </rPh>
    <rPh sb="19" eb="21">
      <t>サンカ</t>
    </rPh>
    <rPh sb="27" eb="29">
      <t>ニンチ</t>
    </rPh>
    <phoneticPr fontId="8"/>
  </si>
  <si>
    <t>会場責任者　チェック欄</t>
    <rPh sb="0" eb="2">
      <t>カイジョウ</t>
    </rPh>
    <rPh sb="2" eb="5">
      <t>セキニンシャ</t>
    </rPh>
    <rPh sb="10" eb="11">
      <t>ラン</t>
    </rPh>
    <phoneticPr fontId="3"/>
  </si>
  <si>
    <t>0000</t>
    <phoneticPr fontId="3"/>
  </si>
  <si>
    <t>000</t>
    <phoneticPr fontId="3"/>
  </si>
  <si>
    <t>福岡県</t>
    <rPh sb="0" eb="3">
      <t>フクオカケン</t>
    </rPh>
    <phoneticPr fontId="3"/>
  </si>
  <si>
    <t>高等学校</t>
    <rPh sb="0" eb="4">
      <t>コウトウガッコウ</t>
    </rPh>
    <phoneticPr fontId="3"/>
  </si>
  <si>
    <t>設置者</t>
    <rPh sb="0" eb="3">
      <t>セッチシャ</t>
    </rPh>
    <phoneticPr fontId="3"/>
  </si>
  <si>
    <t>県立</t>
    <rPh sb="0" eb="2">
      <t>ケンリツ</t>
    </rPh>
    <phoneticPr fontId="3"/>
  </si>
  <si>
    <t>私立</t>
    <rPh sb="0" eb="2">
      <t>シリツ</t>
    </rPh>
    <phoneticPr fontId="3"/>
  </si>
  <si>
    <t>←プルダウンから選択</t>
    <rPh sb="8" eb="10">
      <t>センタク</t>
    </rPh>
    <phoneticPr fontId="3"/>
  </si>
  <si>
    <t>大会参加申込書</t>
    <rPh sb="0" eb="2">
      <t>タイカイ</t>
    </rPh>
    <rPh sb="4" eb="7">
      <t>モウシコミショ</t>
    </rPh>
    <phoneticPr fontId="8"/>
  </si>
  <si>
    <t>個人情報に関する取り扱いについては、本大会要項の記載事項を承知した上で、参加申込みをする事を同意します。</t>
    <phoneticPr fontId="3"/>
  </si>
  <si>
    <t>「マネージャー」入力</t>
    <phoneticPr fontId="3"/>
  </si>
  <si>
    <t>　　　　　　　　　　大会参加申込書</t>
    <rPh sb="10" eb="12">
      <t>タイカイ</t>
    </rPh>
    <rPh sb="14" eb="17">
      <t>モウシコミショ</t>
    </rPh>
    <phoneticPr fontId="8"/>
  </si>
  <si>
    <t>高校</t>
    <rPh sb="0" eb="2">
      <t>コウコウ</t>
    </rPh>
    <phoneticPr fontId="3"/>
  </si>
  <si>
    <t>■ 来場の際、受付に❶『エントリー表』・❷『健康チェックシート（チーム用）』を提出して下さい。</t>
    <rPh sb="2" eb="4">
      <t>ライジョウ</t>
    </rPh>
    <rPh sb="5" eb="6">
      <t>サイ</t>
    </rPh>
    <rPh sb="7" eb="9">
      <t>ウケツケ</t>
    </rPh>
    <rPh sb="17" eb="18">
      <t>ヒョウ</t>
    </rPh>
    <rPh sb="22" eb="24">
      <t>ケンコウ</t>
    </rPh>
    <rPh sb="35" eb="36">
      <t>ヨウ</t>
    </rPh>
    <rPh sb="39" eb="41">
      <t>テイシュツ</t>
    </rPh>
    <rPh sb="43" eb="44">
      <t>クダ</t>
    </rPh>
    <phoneticPr fontId="3"/>
  </si>
  <si>
    <t>木</t>
    <phoneticPr fontId="3"/>
  </si>
  <si>
    <t>金</t>
    <rPh sb="0" eb="1">
      <t>キン</t>
    </rPh>
    <phoneticPr fontId="3"/>
  </si>
  <si>
    <t>↓基準日を入力</t>
    <rPh sb="1" eb="4">
      <t>キジュンビ</t>
    </rPh>
    <rPh sb="5" eb="7">
      <t>ニュウリョク</t>
    </rPh>
    <phoneticPr fontId="3"/>
  </si>
  <si>
    <t>選手氏名（来場者に☑）</t>
    <rPh sb="0" eb="2">
      <t>センシュ</t>
    </rPh>
    <rPh sb="2" eb="4">
      <t>シメイ</t>
    </rPh>
    <rPh sb="5" eb="7">
      <t>ライジョウ</t>
    </rPh>
    <rPh sb="7" eb="8">
      <t>シャ</t>
    </rPh>
    <phoneticPr fontId="3"/>
  </si>
  <si>
    <t>令和4年度 福岡県高等学校バスケットボール選手権大会</t>
    <phoneticPr fontId="3"/>
  </si>
  <si>
    <t>（兼　ウインターカップ2022 令和4年度 第75回全国高等学校バスケットボール選手権大会・福岡県予選）</t>
    <rPh sb="16" eb="18">
      <t>レイワ</t>
    </rPh>
    <rPh sb="19" eb="21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</si>
</sst>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 h:mm;@"/>
    <numFmt numFmtId="177" formatCode="m/d;@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HGP教科書体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1"/>
      <name val="HGP教科書体"/>
      <family val="1"/>
      <charset val="128"/>
    </font>
    <font>
      <b/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0"/>
      <name val="ＭＳ Ｐ明朝"/>
      <family val="1"/>
      <charset val="128"/>
    </font>
    <font>
      <sz val="11"/>
      <color rgb="FF455A64"/>
      <name val="Arial"/>
      <family val="2"/>
    </font>
    <font>
      <b/>
      <sz val="14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9"/>
      <color rgb="FF0070C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2" applyFo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3">
      <alignment vertical="center"/>
    </xf>
    <xf numFmtId="0" fontId="19" fillId="0" borderId="1" xfId="3" applyBorder="1">
      <alignment vertical="center"/>
    </xf>
    <xf numFmtId="14" fontId="19" fillId="0" borderId="1" xfId="3" applyNumberFormat="1" applyBorder="1">
      <alignment vertical="center"/>
    </xf>
    <xf numFmtId="0" fontId="19" fillId="0" borderId="1" xfId="3" applyBorder="1" applyAlignment="1">
      <alignment horizontal="center" vertical="center"/>
    </xf>
    <xf numFmtId="0" fontId="19" fillId="0" borderId="1" xfId="3" applyBorder="1" applyAlignment="1">
      <alignment vertical="center" shrinkToFit="1"/>
    </xf>
    <xf numFmtId="0" fontId="19" fillId="0" borderId="19" xfId="3" applyBorder="1">
      <alignment vertical="center"/>
    </xf>
    <xf numFmtId="0" fontId="16" fillId="0" borderId="0" xfId="1" applyFont="1" applyBorder="1" applyAlignment="1">
      <alignment vertical="center"/>
    </xf>
    <xf numFmtId="0" fontId="16" fillId="0" borderId="20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1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12" xfId="1" applyFont="1" applyBorder="1" applyAlignment="1">
      <alignment vertical="center"/>
    </xf>
    <xf numFmtId="0" fontId="16" fillId="0" borderId="13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49" fontId="2" fillId="0" borderId="0" xfId="0" applyNumberFormat="1" applyFont="1">
      <alignment vertical="center"/>
    </xf>
    <xf numFmtId="0" fontId="19" fillId="0" borderId="1" xfId="3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center" vertical="center" shrinkToFit="1"/>
    </xf>
    <xf numFmtId="176" fontId="19" fillId="0" borderId="1" xfId="3" applyNumberFormat="1" applyBorder="1" applyAlignment="1">
      <alignment vertical="center" shrinkToFit="1"/>
    </xf>
    <xf numFmtId="0" fontId="19" fillId="4" borderId="1" xfId="3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43" xfId="0" applyFont="1" applyBorder="1">
      <alignment vertical="center"/>
    </xf>
    <xf numFmtId="0" fontId="27" fillId="0" borderId="1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11" xfId="1" applyFont="1" applyBorder="1" applyAlignment="1">
      <alignment vertical="center"/>
    </xf>
    <xf numFmtId="0" fontId="27" fillId="0" borderId="11" xfId="1" applyFont="1" applyBorder="1" applyAlignment="1">
      <alignment vertical="center"/>
    </xf>
    <xf numFmtId="0" fontId="2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0" fontId="16" fillId="0" borderId="3" xfId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87" xfId="1" applyFont="1" applyBorder="1" applyAlignment="1">
      <alignment horizontal="center" vertical="center"/>
    </xf>
    <xf numFmtId="0" fontId="16" fillId="0" borderId="89" xfId="1" applyFont="1" applyBorder="1" applyAlignment="1">
      <alignment horizontal="center" vertical="center"/>
    </xf>
    <xf numFmtId="0" fontId="16" fillId="0" borderId="90" xfId="1" applyFont="1" applyBorder="1" applyAlignment="1">
      <alignment horizontal="center" vertical="center"/>
    </xf>
    <xf numFmtId="0" fontId="16" fillId="0" borderId="91" xfId="1" applyFont="1" applyBorder="1" applyAlignment="1">
      <alignment horizontal="center" vertical="center"/>
    </xf>
    <xf numFmtId="0" fontId="16" fillId="0" borderId="92" xfId="1" applyFont="1" applyBorder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0" fillId="2" borderId="0" xfId="3" applyFont="1" applyFill="1" applyAlignment="1">
      <alignment horizontal="center" vertical="center" textRotation="255"/>
    </xf>
    <xf numFmtId="0" fontId="20" fillId="2" borderId="11" xfId="3" applyFont="1" applyFill="1" applyBorder="1" applyAlignment="1">
      <alignment horizontal="center" vertical="center" textRotation="255"/>
    </xf>
    <xf numFmtId="0" fontId="20" fillId="2" borderId="0" xfId="3" applyFont="1" applyFill="1" applyAlignment="1">
      <alignment horizontal="center" vertical="center" shrinkToFit="1"/>
    </xf>
    <xf numFmtId="0" fontId="20" fillId="2" borderId="11" xfId="3" applyFont="1" applyFill="1" applyBorder="1" applyAlignment="1">
      <alignment horizontal="center" vertical="center" shrinkToFit="1"/>
    </xf>
    <xf numFmtId="0" fontId="19" fillId="3" borderId="11" xfId="3" applyFill="1" applyBorder="1" applyAlignment="1">
      <alignment horizontal="center" vertical="center" textRotation="255"/>
    </xf>
    <xf numFmtId="0" fontId="9" fillId="3" borderId="0" xfId="3" applyFont="1" applyFill="1" applyAlignment="1">
      <alignment horizontal="center" vertical="center" wrapText="1"/>
    </xf>
    <xf numFmtId="0" fontId="9" fillId="3" borderId="0" xfId="3" applyFont="1" applyFill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16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79" xfId="1" applyFont="1" applyBorder="1" applyAlignment="1">
      <alignment horizontal="left" vertical="center"/>
    </xf>
    <xf numFmtId="0" fontId="16" fillId="0" borderId="80" xfId="1" applyFont="1" applyBorder="1" applyAlignment="1">
      <alignment horizontal="left" vertical="center"/>
    </xf>
    <xf numFmtId="0" fontId="16" fillId="0" borderId="81" xfId="1" applyFont="1" applyBorder="1" applyAlignment="1">
      <alignment horizontal="left" vertical="center"/>
    </xf>
    <xf numFmtId="0" fontId="27" fillId="0" borderId="54" xfId="1" applyFont="1" applyBorder="1" applyAlignment="1">
      <alignment horizontal="center" vertical="center"/>
    </xf>
    <xf numFmtId="0" fontId="27" fillId="0" borderId="56" xfId="1" applyFont="1" applyBorder="1" applyAlignment="1">
      <alignment horizontal="center" vertical="center"/>
    </xf>
    <xf numFmtId="0" fontId="27" fillId="0" borderId="52" xfId="1" applyFont="1" applyBorder="1" applyAlignment="1">
      <alignment horizontal="center" vertical="center"/>
    </xf>
    <xf numFmtId="0" fontId="27" fillId="0" borderId="53" xfId="1" applyFont="1" applyBorder="1" applyAlignment="1">
      <alignment horizontal="center" vertical="center"/>
    </xf>
    <xf numFmtId="0" fontId="27" fillId="0" borderId="60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6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7" fillId="0" borderId="82" xfId="1" applyFont="1" applyBorder="1" applyAlignment="1">
      <alignment horizontal="center" vertical="center"/>
    </xf>
    <xf numFmtId="0" fontId="27" fillId="0" borderId="83" xfId="1" applyFont="1" applyBorder="1" applyAlignment="1">
      <alignment horizontal="center" vertical="center"/>
    </xf>
    <xf numFmtId="0" fontId="27" fillId="0" borderId="84" xfId="1" applyFont="1" applyBorder="1" applyAlignment="1">
      <alignment horizontal="center" vertical="center"/>
    </xf>
    <xf numFmtId="0" fontId="27" fillId="0" borderId="86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16" fillId="0" borderId="86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5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66" xfId="1" applyFont="1" applyBorder="1" applyAlignment="1">
      <alignment horizontal="center" vertical="center"/>
    </xf>
    <xf numFmtId="0" fontId="27" fillId="0" borderId="75" xfId="1" applyFont="1" applyBorder="1" applyAlignment="1">
      <alignment horizontal="center" vertical="center" wrapText="1"/>
    </xf>
    <xf numFmtId="0" fontId="27" fillId="0" borderId="76" xfId="1" applyFont="1" applyBorder="1" applyAlignment="1">
      <alignment horizontal="center" vertical="center" wrapText="1"/>
    </xf>
    <xf numFmtId="0" fontId="27" fillId="0" borderId="77" xfId="1" applyFont="1" applyBorder="1" applyAlignment="1">
      <alignment horizontal="center" vertical="center" wrapText="1"/>
    </xf>
    <xf numFmtId="0" fontId="27" fillId="0" borderId="65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67" xfId="1" applyFont="1" applyBorder="1" applyAlignment="1">
      <alignment horizontal="center" vertical="center" wrapText="1"/>
    </xf>
    <xf numFmtId="0" fontId="27" fillId="0" borderId="68" xfId="1" applyFont="1" applyBorder="1" applyAlignment="1">
      <alignment horizontal="center" vertical="center" wrapText="1"/>
    </xf>
    <xf numFmtId="0" fontId="27" fillId="0" borderId="69" xfId="1" applyFont="1" applyBorder="1" applyAlignment="1">
      <alignment horizontal="center" vertical="center" wrapText="1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49" fontId="16" fillId="0" borderId="0" xfId="1" applyNumberFormat="1" applyFont="1" applyAlignment="1">
      <alignment horizontal="right" vertical="center"/>
    </xf>
    <xf numFmtId="0" fontId="27" fillId="0" borderId="88" xfId="1" applyFont="1" applyBorder="1" applyAlignment="1">
      <alignment horizontal="center" vertical="center" wrapText="1"/>
    </xf>
    <xf numFmtId="0" fontId="27" fillId="0" borderId="70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0" fontId="16" fillId="0" borderId="56" xfId="1" applyFont="1" applyBorder="1" applyAlignment="1">
      <alignment horizontal="center" vertical="center"/>
    </xf>
    <xf numFmtId="0" fontId="16" fillId="0" borderId="78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70" xfId="1" applyFont="1" applyBorder="1" applyAlignment="1">
      <alignment horizontal="center" vertical="center" wrapText="1"/>
    </xf>
    <xf numFmtId="0" fontId="16" fillId="0" borderId="70" xfId="1" applyFont="1" applyBorder="1" applyAlignment="1">
      <alignment horizontal="center" vertical="center"/>
    </xf>
    <xf numFmtId="0" fontId="16" fillId="0" borderId="71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center"/>
    </xf>
    <xf numFmtId="0" fontId="27" fillId="0" borderId="96" xfId="1" applyFont="1" applyBorder="1" applyAlignment="1">
      <alignment horizontal="center" vertical="center" wrapText="1"/>
    </xf>
    <xf numFmtId="0" fontId="27" fillId="0" borderId="97" xfId="1" applyFont="1" applyBorder="1" applyAlignment="1">
      <alignment horizontal="center" vertical="center" wrapText="1"/>
    </xf>
    <xf numFmtId="0" fontId="27" fillId="0" borderId="98" xfId="1" applyFont="1" applyBorder="1" applyAlignment="1">
      <alignment horizontal="center" vertical="center" wrapText="1"/>
    </xf>
    <xf numFmtId="0" fontId="27" fillId="0" borderId="99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/>
    </xf>
    <xf numFmtId="0" fontId="27" fillId="0" borderId="51" xfId="1" applyFont="1" applyBorder="1" applyAlignment="1">
      <alignment horizontal="center" vertical="center"/>
    </xf>
    <xf numFmtId="0" fontId="27" fillId="0" borderId="95" xfId="1" applyFont="1" applyBorder="1" applyAlignment="1">
      <alignment horizontal="center" vertical="center"/>
    </xf>
    <xf numFmtId="0" fontId="27" fillId="0" borderId="93" xfId="1" applyFont="1" applyBorder="1" applyAlignment="1">
      <alignment horizontal="center" vertical="center"/>
    </xf>
    <xf numFmtId="0" fontId="16" fillId="0" borderId="56" xfId="1" applyFont="1" applyBorder="1" applyAlignment="1">
      <alignment horizontal="left" vertical="center"/>
    </xf>
    <xf numFmtId="0" fontId="16" fillId="0" borderId="78" xfId="1" applyFont="1" applyBorder="1" applyAlignment="1">
      <alignment horizontal="left" vertical="center"/>
    </xf>
    <xf numFmtId="0" fontId="27" fillId="0" borderId="94" xfId="1" applyFont="1" applyBorder="1" applyAlignment="1">
      <alignment horizontal="center" vertical="center"/>
    </xf>
    <xf numFmtId="0" fontId="16" fillId="0" borderId="64" xfId="1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center" vertical="center" shrinkToFit="1"/>
    </xf>
    <xf numFmtId="0" fontId="21" fillId="0" borderId="4" xfId="2" applyFont="1" applyBorder="1" applyAlignment="1">
      <alignment horizontal="center" vertical="center" shrinkToFit="1"/>
    </xf>
    <xf numFmtId="0" fontId="25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10" fillId="0" borderId="3" xfId="2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0" fontId="10" fillId="0" borderId="4" xfId="2" applyFont="1" applyBorder="1" applyAlignment="1">
      <alignment horizontal="left"/>
    </xf>
    <xf numFmtId="0" fontId="10" fillId="0" borderId="1" xfId="2" applyFont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right" vertical="center" shrinkToFit="1"/>
    </xf>
    <xf numFmtId="0" fontId="10" fillId="0" borderId="1" xfId="2" applyFont="1" applyBorder="1" applyAlignment="1">
      <alignment horizontal="right" vertical="center" shrinkToFit="1"/>
    </xf>
    <xf numFmtId="0" fontId="21" fillId="0" borderId="22" xfId="2" applyFont="1" applyBorder="1" applyAlignment="1">
      <alignment horizontal="center" vertical="center" shrinkToFit="1"/>
    </xf>
    <xf numFmtId="0" fontId="21" fillId="0" borderId="1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4" fillId="4" borderId="38" xfId="0" applyNumberFormat="1" applyFont="1" applyFill="1" applyBorder="1" applyAlignment="1">
      <alignment horizontal="center" vertical="center"/>
    </xf>
    <xf numFmtId="177" fontId="24" fillId="4" borderId="44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177" fontId="24" fillId="0" borderId="36" xfId="0" applyNumberFormat="1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7" fontId="24" fillId="0" borderId="38" xfId="0" applyNumberFormat="1" applyFont="1" applyBorder="1" applyAlignment="1">
      <alignment horizontal="center" vertical="center"/>
    </xf>
    <xf numFmtId="177" fontId="24" fillId="0" borderId="44" xfId="0" applyNumberFormat="1" applyFont="1" applyBorder="1" applyAlignment="1">
      <alignment horizontal="center" vertical="center"/>
    </xf>
    <xf numFmtId="177" fontId="24" fillId="0" borderId="100" xfId="0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19050</xdr:rowOff>
    </xdr:from>
    <xdr:to>
      <xdr:col>14</xdr:col>
      <xdr:colOff>739050</xdr:colOff>
      <xdr:row>1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67175" y="19050"/>
          <a:ext cx="720000" cy="428625"/>
        </a:xfrm>
        <a:prstGeom prst="rect">
          <a:avLst/>
        </a:prstGeom>
        <a:solidFill>
          <a:srgbClr val="ED7D31">
            <a:lumMod val="20000"/>
            <a:lumOff val="80000"/>
            <a:alpha val="8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・入力</a:t>
          </a:r>
        </a:p>
      </xdr:txBody>
    </xdr:sp>
    <xdr:clientData/>
  </xdr:twoCellAnchor>
  <xdr:twoCellAnchor>
    <xdr:from>
      <xdr:col>11</xdr:col>
      <xdr:colOff>19050</xdr:colOff>
      <xdr:row>1</xdr:row>
      <xdr:rowOff>19050</xdr:rowOff>
    </xdr:from>
    <xdr:to>
      <xdr:col>11</xdr:col>
      <xdr:colOff>304800</xdr:colOff>
      <xdr:row>25</xdr:row>
      <xdr:rowOff>6350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44750" y="247650"/>
          <a:ext cx="285750" cy="5416550"/>
        </a:xfrm>
        <a:prstGeom prst="rect">
          <a:avLst/>
        </a:prstGeom>
        <a:solidFill>
          <a:schemeClr val="accent2">
            <a:lumMod val="20000"/>
            <a:lumOff val="80000"/>
            <a:alpha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・右表の「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19050</xdr:colOff>
      <xdr:row>1</xdr:row>
      <xdr:rowOff>19050</xdr:rowOff>
    </xdr:from>
    <xdr:to>
      <xdr:col>4</xdr:col>
      <xdr:colOff>742950</xdr:colOff>
      <xdr:row>25</xdr:row>
      <xdr:rowOff>6350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0900" y="247650"/>
          <a:ext cx="1562100" cy="5416550"/>
        </a:xfrm>
        <a:prstGeom prst="rect">
          <a:avLst/>
        </a:prstGeom>
        <a:solidFill>
          <a:srgbClr val="FFC000">
            <a:alpha val="85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・この範囲は関数で自動出力</a:t>
          </a:r>
          <a:endParaRPr kumimoji="1" lang="en-US" altLang="ja-JP" sz="1100"/>
        </a:p>
        <a:p>
          <a:r>
            <a:rPr kumimoji="1" lang="ja-JP" altLang="en-US" sz="1100"/>
            <a:t>（非表示セルや他の関数も同様、基本的に入力や消去しない）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C</a:t>
          </a:r>
          <a:r>
            <a:rPr kumimoji="1" lang="ja-JP" altLang="en-US" sz="1100"/>
            <a:t>列の番号（ユニフォーム番号）は変更可能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25</xdr:col>
      <xdr:colOff>361950</xdr:colOff>
      <xdr:row>52</xdr:row>
      <xdr:rowOff>209550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76700" y="647700"/>
          <a:ext cx="5835650" cy="11391900"/>
        </a:xfrm>
        <a:prstGeom prst="rect">
          <a:avLst/>
        </a:prstGeom>
        <a:solidFill>
          <a:schemeClr val="accent1">
            <a:lumMod val="20000"/>
            <a:lumOff val="80000"/>
            <a:alpha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・この範囲に</a:t>
          </a:r>
          <a:r>
            <a:rPr kumimoji="1" lang="en-US" altLang="ja-JP" sz="1100"/>
            <a:t>JBA</a:t>
          </a:r>
          <a:r>
            <a:rPr kumimoji="1" lang="ja-JP" altLang="en-US" sz="1100"/>
            <a:t>からダウンロードした「</a:t>
          </a:r>
          <a:r>
            <a:rPr kumimoji="1" lang="en-US" altLang="ja-JP" sz="1100"/>
            <a:t>team_member_</a:t>
          </a:r>
          <a:r>
            <a:rPr kumimoji="1" lang="ja-JP" altLang="en-US" sz="1100"/>
            <a:t>～</a:t>
          </a:r>
          <a:r>
            <a:rPr kumimoji="1" lang="en-US" altLang="ja-JP" sz="1100"/>
            <a:t>.csv</a:t>
          </a:r>
          <a:r>
            <a:rPr kumimoji="1" lang="ja-JP" altLang="en-US" sz="1100"/>
            <a:t>」ファイルからの</a:t>
          </a:r>
          <a:endParaRPr kumimoji="1" lang="en-US" altLang="ja-JP" sz="1100"/>
        </a:p>
        <a:p>
          <a:r>
            <a:rPr kumimoji="1" lang="ja-JP" altLang="en-US" sz="1100"/>
            <a:t>内容を</a:t>
          </a:r>
          <a:r>
            <a:rPr kumimoji="1" lang="en-US" altLang="ja-JP" sz="1100"/>
            <a:t>【</a:t>
          </a:r>
          <a:r>
            <a:rPr kumimoji="1" lang="ja-JP" altLang="en-US" sz="1100"/>
            <a:t>値貼付</a:t>
          </a:r>
          <a:r>
            <a:rPr kumimoji="1" lang="en-US" altLang="ja-JP" sz="1100"/>
            <a:t>】</a:t>
          </a:r>
          <a:r>
            <a:rPr kumimoji="1" lang="ja-JP" altLang="en-US" sz="1100"/>
            <a:t>する</a:t>
          </a:r>
          <a:endParaRPr kumimoji="1" lang="en-US" altLang="ja-JP" sz="1100"/>
        </a:p>
        <a:p>
          <a:r>
            <a:rPr kumimoji="1" lang="ja-JP" altLang="en-US" sz="1100"/>
            <a:t>（加工したりせずにそのままのデータを丸ごとコピーする）</a:t>
          </a:r>
          <a:endParaRPr kumimoji="1" lang="en-US" altLang="ja-JP" sz="1100"/>
        </a:p>
        <a:p>
          <a:r>
            <a:rPr kumimoji="1" lang="ja-JP" altLang="en-US" sz="1100"/>
            <a:t>・左の「</a:t>
          </a:r>
          <a:r>
            <a:rPr kumimoji="1" lang="en-US" altLang="ja-JP" sz="1100"/>
            <a:t>No</a:t>
          </a:r>
          <a:r>
            <a:rPr kumimoji="1" lang="ja-JP" altLang="en-US" sz="1100"/>
            <a:t>」は個人の通し番号なので</a:t>
          </a:r>
          <a:r>
            <a:rPr kumimoji="1" lang="en-US" altLang="ja-JP" sz="1100"/>
            <a:t>C</a:t>
          </a:r>
          <a:r>
            <a:rPr kumimoji="1" lang="ja-JP" altLang="en-US" sz="1100"/>
            <a:t>列に該当番号を入力（</a:t>
          </a:r>
          <a:r>
            <a:rPr kumimoji="1" lang="en-US" altLang="ja-JP" sz="1100"/>
            <a:t>N</a:t>
          </a:r>
          <a:r>
            <a:rPr kumimoji="1" lang="ja-JP" altLang="en-US" sz="1100"/>
            <a:t>列は変更しない）</a:t>
          </a:r>
        </a:p>
      </xdr:txBody>
    </xdr:sp>
    <xdr:clientData/>
  </xdr:twoCellAnchor>
  <xdr:twoCellAnchor>
    <xdr:from>
      <xdr:col>26</xdr:col>
      <xdr:colOff>25400</xdr:colOff>
      <xdr:row>3</xdr:row>
      <xdr:rowOff>19050</xdr:rowOff>
    </xdr:from>
    <xdr:to>
      <xdr:col>29</xdr:col>
      <xdr:colOff>660400</xdr:colOff>
      <xdr:row>52</xdr:row>
      <xdr:rowOff>203200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956800" y="647700"/>
          <a:ext cx="2057400" cy="11385550"/>
        </a:xfrm>
        <a:prstGeom prst="rect">
          <a:avLst/>
        </a:prstGeom>
        <a:solidFill>
          <a:schemeClr val="accent2">
            <a:lumMod val="20000"/>
            <a:lumOff val="80000"/>
            <a:alpha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JBA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データを貼付後、各メンバーの学年・身長・出身中学・入学年月日を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9525</xdr:colOff>
      <xdr:row>0</xdr:row>
      <xdr:rowOff>19050</xdr:rowOff>
    </xdr:from>
    <xdr:to>
      <xdr:col>19</xdr:col>
      <xdr:colOff>190500</xdr:colOff>
      <xdr:row>1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34125" y="19050"/>
          <a:ext cx="685800" cy="295275"/>
        </a:xfrm>
        <a:prstGeom prst="rect">
          <a:avLst/>
        </a:prstGeom>
        <a:solidFill>
          <a:srgbClr val="ED7D31">
            <a:lumMod val="20000"/>
            <a:lumOff val="80000"/>
            <a:alpha val="8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・選択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335280</xdr:colOff>
          <xdr:row>12</xdr:row>
          <xdr:rowOff>274320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A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</xdr:row>
          <xdr:rowOff>38100</xdr:rowOff>
        </xdr:from>
        <xdr:to>
          <xdr:col>20</xdr:col>
          <xdr:colOff>266700</xdr:colOff>
          <xdr:row>4</xdr:row>
          <xdr:rowOff>274320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A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4</xdr:row>
          <xdr:rowOff>38100</xdr:rowOff>
        </xdr:from>
        <xdr:to>
          <xdr:col>23</xdr:col>
          <xdr:colOff>137160</xdr:colOff>
          <xdr:row>4</xdr:row>
          <xdr:rowOff>274320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A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335280</xdr:colOff>
          <xdr:row>13</xdr:row>
          <xdr:rowOff>274320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A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335280</xdr:colOff>
          <xdr:row>14</xdr:row>
          <xdr:rowOff>274320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A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335280</xdr:colOff>
          <xdr:row>15</xdr:row>
          <xdr:rowOff>274320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A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335280</xdr:colOff>
          <xdr:row>16</xdr:row>
          <xdr:rowOff>274320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A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335280</xdr:colOff>
          <xdr:row>17</xdr:row>
          <xdr:rowOff>274320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A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335280</xdr:colOff>
          <xdr:row>18</xdr:row>
          <xdr:rowOff>274320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A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335280</xdr:colOff>
          <xdr:row>19</xdr:row>
          <xdr:rowOff>274320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A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335280</xdr:colOff>
          <xdr:row>20</xdr:row>
          <xdr:rowOff>274320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A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335280</xdr:colOff>
          <xdr:row>21</xdr:row>
          <xdr:rowOff>274320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A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335280</xdr:colOff>
          <xdr:row>22</xdr:row>
          <xdr:rowOff>274320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A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38100</xdr:rowOff>
        </xdr:from>
        <xdr:to>
          <xdr:col>4</xdr:col>
          <xdr:colOff>335280</xdr:colOff>
          <xdr:row>23</xdr:row>
          <xdr:rowOff>274320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A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38100</xdr:rowOff>
        </xdr:from>
        <xdr:to>
          <xdr:col>4</xdr:col>
          <xdr:colOff>335280</xdr:colOff>
          <xdr:row>24</xdr:row>
          <xdr:rowOff>274320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A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38100</xdr:rowOff>
        </xdr:from>
        <xdr:to>
          <xdr:col>4</xdr:col>
          <xdr:colOff>335280</xdr:colOff>
          <xdr:row>29</xdr:row>
          <xdr:rowOff>274320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A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38100</xdr:rowOff>
        </xdr:from>
        <xdr:to>
          <xdr:col>4</xdr:col>
          <xdr:colOff>335280</xdr:colOff>
          <xdr:row>30</xdr:row>
          <xdr:rowOff>274320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  <a:ext uri="{FF2B5EF4-FFF2-40B4-BE49-F238E27FC236}">
                  <a16:creationId xmlns:a16="http://schemas.microsoft.com/office/drawing/2014/main" id="{00000000-0008-0000-0A00-00001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38100</xdr:rowOff>
        </xdr:from>
        <xdr:to>
          <xdr:col>4</xdr:col>
          <xdr:colOff>335280</xdr:colOff>
          <xdr:row>31</xdr:row>
          <xdr:rowOff>274320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  <a:ext uri="{FF2B5EF4-FFF2-40B4-BE49-F238E27FC236}">
                  <a16:creationId xmlns:a16="http://schemas.microsoft.com/office/drawing/2014/main" id="{00000000-0008-0000-0A00-00001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38100</xdr:rowOff>
        </xdr:from>
        <xdr:to>
          <xdr:col>4</xdr:col>
          <xdr:colOff>335280</xdr:colOff>
          <xdr:row>37</xdr:row>
          <xdr:rowOff>274320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  <a:ext uri="{FF2B5EF4-FFF2-40B4-BE49-F238E27FC236}">
                  <a16:creationId xmlns:a16="http://schemas.microsoft.com/office/drawing/2014/main" id="{00000000-0008-0000-0A00-00001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38100</xdr:rowOff>
        </xdr:from>
        <xdr:to>
          <xdr:col>4</xdr:col>
          <xdr:colOff>335280</xdr:colOff>
          <xdr:row>39</xdr:row>
          <xdr:rowOff>274320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  <a:ext uri="{FF2B5EF4-FFF2-40B4-BE49-F238E27FC236}">
                  <a16:creationId xmlns:a16="http://schemas.microsoft.com/office/drawing/2014/main" id="{00000000-0008-0000-0A00-00001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40</xdr:row>
          <xdr:rowOff>38100</xdr:rowOff>
        </xdr:from>
        <xdr:to>
          <xdr:col>4</xdr:col>
          <xdr:colOff>335280</xdr:colOff>
          <xdr:row>40</xdr:row>
          <xdr:rowOff>274320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  <a:ext uri="{FF2B5EF4-FFF2-40B4-BE49-F238E27FC236}">
                  <a16:creationId xmlns:a16="http://schemas.microsoft.com/office/drawing/2014/main" id="{00000000-0008-0000-0A00-00001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41</xdr:row>
          <xdr:rowOff>38100</xdr:rowOff>
        </xdr:from>
        <xdr:to>
          <xdr:col>4</xdr:col>
          <xdr:colOff>335280</xdr:colOff>
          <xdr:row>41</xdr:row>
          <xdr:rowOff>274320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  <a:ext uri="{FF2B5EF4-FFF2-40B4-BE49-F238E27FC236}">
                  <a16:creationId xmlns:a16="http://schemas.microsoft.com/office/drawing/2014/main" id="{00000000-0008-0000-0A00-00001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38100</xdr:rowOff>
        </xdr:from>
        <xdr:to>
          <xdr:col>4</xdr:col>
          <xdr:colOff>335280</xdr:colOff>
          <xdr:row>38</xdr:row>
          <xdr:rowOff>274320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  <a:ext uri="{FF2B5EF4-FFF2-40B4-BE49-F238E27FC236}">
                  <a16:creationId xmlns:a16="http://schemas.microsoft.com/office/drawing/2014/main" id="{00000000-0008-0000-0A00-00001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38100</xdr:rowOff>
        </xdr:from>
        <xdr:to>
          <xdr:col>4</xdr:col>
          <xdr:colOff>335280</xdr:colOff>
          <xdr:row>25</xdr:row>
          <xdr:rowOff>274320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  <a:ext uri="{FF2B5EF4-FFF2-40B4-BE49-F238E27FC236}">
                  <a16:creationId xmlns:a16="http://schemas.microsoft.com/office/drawing/2014/main" id="{00000000-0008-0000-0A00-00001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4</xdr:col>
          <xdr:colOff>335280</xdr:colOff>
          <xdr:row>26</xdr:row>
          <xdr:rowOff>274320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  <a:ext uri="{FF2B5EF4-FFF2-40B4-BE49-F238E27FC236}">
                  <a16:creationId xmlns:a16="http://schemas.microsoft.com/office/drawing/2014/main" id="{00000000-0008-0000-0A00-00001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4</xdr:col>
          <xdr:colOff>335280</xdr:colOff>
          <xdr:row>27</xdr:row>
          <xdr:rowOff>274320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  <a:ext uri="{FF2B5EF4-FFF2-40B4-BE49-F238E27FC236}">
                  <a16:creationId xmlns:a16="http://schemas.microsoft.com/office/drawing/2014/main" id="{00000000-0008-0000-0A00-00001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38100</xdr:rowOff>
        </xdr:from>
        <xdr:to>
          <xdr:col>4</xdr:col>
          <xdr:colOff>335280</xdr:colOff>
          <xdr:row>28</xdr:row>
          <xdr:rowOff>274320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  <a:ext uri="{FF2B5EF4-FFF2-40B4-BE49-F238E27FC236}">
                  <a16:creationId xmlns:a16="http://schemas.microsoft.com/office/drawing/2014/main" id="{00000000-0008-0000-0A00-00001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38100</xdr:rowOff>
        </xdr:from>
        <xdr:to>
          <xdr:col>4</xdr:col>
          <xdr:colOff>335280</xdr:colOff>
          <xdr:row>32</xdr:row>
          <xdr:rowOff>274320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  <a:ext uri="{FF2B5EF4-FFF2-40B4-BE49-F238E27FC236}">
                  <a16:creationId xmlns:a16="http://schemas.microsoft.com/office/drawing/2014/main" id="{00000000-0008-0000-0A00-00001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38100</xdr:rowOff>
        </xdr:from>
        <xdr:to>
          <xdr:col>4</xdr:col>
          <xdr:colOff>335280</xdr:colOff>
          <xdr:row>33</xdr:row>
          <xdr:rowOff>274320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  <a:ext uri="{FF2B5EF4-FFF2-40B4-BE49-F238E27FC236}">
                  <a16:creationId xmlns:a16="http://schemas.microsoft.com/office/drawing/2014/main" id="{00000000-0008-0000-0A00-00001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38100</xdr:rowOff>
        </xdr:from>
        <xdr:to>
          <xdr:col>4</xdr:col>
          <xdr:colOff>335280</xdr:colOff>
          <xdr:row>34</xdr:row>
          <xdr:rowOff>274320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  <a:ext uri="{FF2B5EF4-FFF2-40B4-BE49-F238E27FC236}">
                  <a16:creationId xmlns:a16="http://schemas.microsoft.com/office/drawing/2014/main" id="{00000000-0008-0000-0A00-00001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38100</xdr:rowOff>
        </xdr:from>
        <xdr:to>
          <xdr:col>4</xdr:col>
          <xdr:colOff>335280</xdr:colOff>
          <xdr:row>35</xdr:row>
          <xdr:rowOff>274320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  <a:ext uri="{FF2B5EF4-FFF2-40B4-BE49-F238E27FC236}">
                  <a16:creationId xmlns:a16="http://schemas.microsoft.com/office/drawing/2014/main" id="{00000000-0008-0000-0A00-00001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38100</xdr:rowOff>
        </xdr:from>
        <xdr:to>
          <xdr:col>4</xdr:col>
          <xdr:colOff>335280</xdr:colOff>
          <xdr:row>36</xdr:row>
          <xdr:rowOff>274320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  <a:ext uri="{FF2B5EF4-FFF2-40B4-BE49-F238E27FC236}">
                  <a16:creationId xmlns:a16="http://schemas.microsoft.com/office/drawing/2014/main" id="{00000000-0008-0000-0A00-00002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9</xdr:row>
      <xdr:rowOff>76200</xdr:rowOff>
    </xdr:from>
    <xdr:to>
      <xdr:col>39</xdr:col>
      <xdr:colOff>352425</xdr:colOff>
      <xdr:row>12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315200" y="1962150"/>
          <a:ext cx="276225" cy="14382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3</xdr:row>
          <xdr:rowOff>38100</xdr:rowOff>
        </xdr:from>
        <xdr:to>
          <xdr:col>31</xdr:col>
          <xdr:colOff>144780</xdr:colOff>
          <xdr:row>3</xdr:row>
          <xdr:rowOff>274320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3</xdr:row>
          <xdr:rowOff>38100</xdr:rowOff>
        </xdr:from>
        <xdr:to>
          <xdr:col>36</xdr:col>
          <xdr:colOff>45720</xdr:colOff>
          <xdr:row>3</xdr:row>
          <xdr:rowOff>274320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0</xdr:colOff>
      <xdr:row>35</xdr:row>
      <xdr:rowOff>0</xdr:rowOff>
    </xdr:from>
    <xdr:to>
      <xdr:col>42</xdr:col>
      <xdr:colOff>0</xdr:colOff>
      <xdr:row>35</xdr:row>
      <xdr:rowOff>184150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366000" y="10604500"/>
          <a:ext cx="514350" cy="1841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4</xdr:row>
          <xdr:rowOff>38100</xdr:rowOff>
        </xdr:from>
        <xdr:to>
          <xdr:col>31</xdr:col>
          <xdr:colOff>144780</xdr:colOff>
          <xdr:row>4</xdr:row>
          <xdr:rowOff>274320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4</xdr:row>
          <xdr:rowOff>38100</xdr:rowOff>
        </xdr:from>
        <xdr:to>
          <xdr:col>36</xdr:col>
          <xdr:colOff>45720</xdr:colOff>
          <xdr:row>4</xdr:row>
          <xdr:rowOff>274320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3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4</xdr:row>
          <xdr:rowOff>38100</xdr:rowOff>
        </xdr:from>
        <xdr:to>
          <xdr:col>31</xdr:col>
          <xdr:colOff>144780</xdr:colOff>
          <xdr:row>4</xdr:row>
          <xdr:rowOff>274320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4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4</xdr:row>
          <xdr:rowOff>38100</xdr:rowOff>
        </xdr:from>
        <xdr:to>
          <xdr:col>36</xdr:col>
          <xdr:colOff>45720</xdr:colOff>
          <xdr:row>4</xdr:row>
          <xdr:rowOff>274320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4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4</xdr:row>
          <xdr:rowOff>38100</xdr:rowOff>
        </xdr:from>
        <xdr:to>
          <xdr:col>31</xdr:col>
          <xdr:colOff>144780</xdr:colOff>
          <xdr:row>4</xdr:row>
          <xdr:rowOff>274320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4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</xdr:colOff>
          <xdr:row>4</xdr:row>
          <xdr:rowOff>38100</xdr:rowOff>
        </xdr:from>
        <xdr:to>
          <xdr:col>36</xdr:col>
          <xdr:colOff>45720</xdr:colOff>
          <xdr:row>4</xdr:row>
          <xdr:rowOff>274320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4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5</xdr:row>
          <xdr:rowOff>76200</xdr:rowOff>
        </xdr:from>
        <xdr:to>
          <xdr:col>23</xdr:col>
          <xdr:colOff>114300</xdr:colOff>
          <xdr:row>5</xdr:row>
          <xdr:rowOff>312420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5</xdr:row>
          <xdr:rowOff>76200</xdr:rowOff>
        </xdr:from>
        <xdr:to>
          <xdr:col>26</xdr:col>
          <xdr:colOff>22860</xdr:colOff>
          <xdr:row>5</xdr:row>
          <xdr:rowOff>312420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</xdr:row>
          <xdr:rowOff>38100</xdr:rowOff>
        </xdr:from>
        <xdr:to>
          <xdr:col>21</xdr:col>
          <xdr:colOff>266700</xdr:colOff>
          <xdr:row>4</xdr:row>
          <xdr:rowOff>274320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6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259080</xdr:colOff>
          <xdr:row>4</xdr:row>
          <xdr:rowOff>38100</xdr:rowOff>
        </xdr:from>
        <xdr:to>
          <xdr:col>24</xdr:col>
          <xdr:colOff>137160</xdr:colOff>
          <xdr:row>4</xdr:row>
          <xdr:rowOff>274320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6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23</xdr:row>
          <xdr:rowOff>38100</xdr:rowOff>
        </xdr:from>
        <xdr:to>
          <xdr:col>5</xdr:col>
          <xdr:colOff>335280</xdr:colOff>
          <xdr:row>23</xdr:row>
          <xdr:rowOff>274320</xdr:rowOff>
        </xdr:to>
        <xdr:sp macro="" textlink="">
          <xdr:nvSpPr>
            <xdr:cNvPr id="20529" name="Check Box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6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24</xdr:row>
          <xdr:rowOff>38100</xdr:rowOff>
        </xdr:from>
        <xdr:to>
          <xdr:col>5</xdr:col>
          <xdr:colOff>335280</xdr:colOff>
          <xdr:row>24</xdr:row>
          <xdr:rowOff>274320</xdr:rowOff>
        </xdr:to>
        <xdr:sp macro="" textlink="">
          <xdr:nvSpPr>
            <xdr:cNvPr id="20530" name="Check Box 50" hidden="1">
              <a:extLst>
                <a:ext uri="{63B3BB69-23CF-44E3-9099-C40C66FF867C}">
                  <a14:compatExt spid="_x0000_s20530"/>
                </a:ext>
                <a:ext uri="{FF2B5EF4-FFF2-40B4-BE49-F238E27FC236}">
                  <a16:creationId xmlns:a16="http://schemas.microsoft.com/office/drawing/2014/main" id="{00000000-0008-0000-0600-00003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25</xdr:row>
          <xdr:rowOff>38100</xdr:rowOff>
        </xdr:from>
        <xdr:to>
          <xdr:col>5</xdr:col>
          <xdr:colOff>335280</xdr:colOff>
          <xdr:row>25</xdr:row>
          <xdr:rowOff>274320</xdr:rowOff>
        </xdr:to>
        <xdr:sp macro="" textlink="">
          <xdr:nvSpPr>
            <xdr:cNvPr id="20531" name="Check Box 51" hidden="1">
              <a:extLst>
                <a:ext uri="{63B3BB69-23CF-44E3-9099-C40C66FF867C}">
                  <a14:compatExt spid="_x0000_s20531"/>
                </a:ext>
                <a:ext uri="{FF2B5EF4-FFF2-40B4-BE49-F238E27FC236}">
                  <a16:creationId xmlns:a16="http://schemas.microsoft.com/office/drawing/2014/main" id="{00000000-0008-0000-0600-00003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38100</xdr:rowOff>
        </xdr:from>
        <xdr:to>
          <xdr:col>5</xdr:col>
          <xdr:colOff>335280</xdr:colOff>
          <xdr:row>26</xdr:row>
          <xdr:rowOff>274320</xdr:rowOff>
        </xdr:to>
        <xdr:sp macro="" textlink="">
          <xdr:nvSpPr>
            <xdr:cNvPr id="20532" name="Check Box 52" hidden="1">
              <a:extLst>
                <a:ext uri="{63B3BB69-23CF-44E3-9099-C40C66FF867C}">
                  <a14:compatExt spid="_x0000_s20532"/>
                </a:ext>
                <a:ext uri="{FF2B5EF4-FFF2-40B4-BE49-F238E27FC236}">
                  <a16:creationId xmlns:a16="http://schemas.microsoft.com/office/drawing/2014/main" id="{00000000-0008-0000-0600-00003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38100</xdr:rowOff>
        </xdr:from>
        <xdr:to>
          <xdr:col>5</xdr:col>
          <xdr:colOff>335280</xdr:colOff>
          <xdr:row>27</xdr:row>
          <xdr:rowOff>274320</xdr:rowOff>
        </xdr:to>
        <xdr:sp macro="" textlink="">
          <xdr:nvSpPr>
            <xdr:cNvPr id="20533" name="Check Box 53" hidden="1">
              <a:extLst>
                <a:ext uri="{63B3BB69-23CF-44E3-9099-C40C66FF867C}">
                  <a14:compatExt spid="_x0000_s20533"/>
                </a:ext>
                <a:ext uri="{FF2B5EF4-FFF2-40B4-BE49-F238E27FC236}">
                  <a16:creationId xmlns:a16="http://schemas.microsoft.com/office/drawing/2014/main" id="{00000000-0008-0000-0600-00003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28</xdr:row>
          <xdr:rowOff>38100</xdr:rowOff>
        </xdr:from>
        <xdr:to>
          <xdr:col>5</xdr:col>
          <xdr:colOff>335280</xdr:colOff>
          <xdr:row>28</xdr:row>
          <xdr:rowOff>274320</xdr:rowOff>
        </xdr:to>
        <xdr:sp macro="" textlink="">
          <xdr:nvSpPr>
            <xdr:cNvPr id="20534" name="Check Box 54" hidden="1">
              <a:extLst>
                <a:ext uri="{63B3BB69-23CF-44E3-9099-C40C66FF867C}">
                  <a14:compatExt spid="_x0000_s20534"/>
                </a:ext>
                <a:ext uri="{FF2B5EF4-FFF2-40B4-BE49-F238E27FC236}">
                  <a16:creationId xmlns:a16="http://schemas.microsoft.com/office/drawing/2014/main" id="{00000000-0008-0000-0600-00003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29</xdr:row>
          <xdr:rowOff>38100</xdr:rowOff>
        </xdr:from>
        <xdr:to>
          <xdr:col>5</xdr:col>
          <xdr:colOff>335280</xdr:colOff>
          <xdr:row>29</xdr:row>
          <xdr:rowOff>274320</xdr:rowOff>
        </xdr:to>
        <xdr:sp macro="" textlink="">
          <xdr:nvSpPr>
            <xdr:cNvPr id="20535" name="Check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600-00003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</xdr:row>
          <xdr:rowOff>38100</xdr:rowOff>
        </xdr:from>
        <xdr:to>
          <xdr:col>5</xdr:col>
          <xdr:colOff>335280</xdr:colOff>
          <xdr:row>30</xdr:row>
          <xdr:rowOff>274320</xdr:rowOff>
        </xdr:to>
        <xdr:sp macro="" textlink="">
          <xdr:nvSpPr>
            <xdr:cNvPr id="20536" name="Check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600-00003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31</xdr:row>
          <xdr:rowOff>38100</xdr:rowOff>
        </xdr:from>
        <xdr:to>
          <xdr:col>5</xdr:col>
          <xdr:colOff>335280</xdr:colOff>
          <xdr:row>31</xdr:row>
          <xdr:rowOff>274320</xdr:rowOff>
        </xdr:to>
        <xdr:sp macro="" textlink="">
          <xdr:nvSpPr>
            <xdr:cNvPr id="20537" name="Check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600-00003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32</xdr:row>
          <xdr:rowOff>38100</xdr:rowOff>
        </xdr:from>
        <xdr:to>
          <xdr:col>5</xdr:col>
          <xdr:colOff>335280</xdr:colOff>
          <xdr:row>32</xdr:row>
          <xdr:rowOff>274320</xdr:rowOff>
        </xdr:to>
        <xdr:sp macro="" textlink="">
          <xdr:nvSpPr>
            <xdr:cNvPr id="20538" name="Check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600-00003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38</xdr:row>
          <xdr:rowOff>38100</xdr:rowOff>
        </xdr:from>
        <xdr:to>
          <xdr:col>5</xdr:col>
          <xdr:colOff>335280</xdr:colOff>
          <xdr:row>38</xdr:row>
          <xdr:rowOff>274320</xdr:rowOff>
        </xdr:to>
        <xdr:sp macro="" textlink="">
          <xdr:nvSpPr>
            <xdr:cNvPr id="20539" name="Check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600-00003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39</xdr:row>
          <xdr:rowOff>38100</xdr:rowOff>
        </xdr:from>
        <xdr:to>
          <xdr:col>5</xdr:col>
          <xdr:colOff>335280</xdr:colOff>
          <xdr:row>39</xdr:row>
          <xdr:rowOff>274320</xdr:rowOff>
        </xdr:to>
        <xdr:sp macro="" textlink="">
          <xdr:nvSpPr>
            <xdr:cNvPr id="20540" name="Check Box 60" hidden="1">
              <a:extLst>
                <a:ext uri="{63B3BB69-23CF-44E3-9099-C40C66FF867C}">
                  <a14:compatExt spid="_x0000_s20540"/>
                </a:ext>
                <a:ext uri="{FF2B5EF4-FFF2-40B4-BE49-F238E27FC236}">
                  <a16:creationId xmlns:a16="http://schemas.microsoft.com/office/drawing/2014/main" id="{00000000-0008-0000-0600-00003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40</xdr:row>
          <xdr:rowOff>38100</xdr:rowOff>
        </xdr:from>
        <xdr:to>
          <xdr:col>5</xdr:col>
          <xdr:colOff>335280</xdr:colOff>
          <xdr:row>40</xdr:row>
          <xdr:rowOff>274320</xdr:rowOff>
        </xdr:to>
        <xdr:sp macro="" textlink="">
          <xdr:nvSpPr>
            <xdr:cNvPr id="20541" name="Check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600-00003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41</xdr:row>
          <xdr:rowOff>38100</xdr:rowOff>
        </xdr:from>
        <xdr:to>
          <xdr:col>5</xdr:col>
          <xdr:colOff>335280</xdr:colOff>
          <xdr:row>41</xdr:row>
          <xdr:rowOff>274320</xdr:rowOff>
        </xdr:to>
        <xdr:sp macro="" textlink="">
          <xdr:nvSpPr>
            <xdr:cNvPr id="20542" name="Check Box 62" hidden="1">
              <a:extLst>
                <a:ext uri="{63B3BB69-23CF-44E3-9099-C40C66FF867C}">
                  <a14:compatExt spid="_x0000_s20542"/>
                </a:ext>
                <a:ext uri="{FF2B5EF4-FFF2-40B4-BE49-F238E27FC236}">
                  <a16:creationId xmlns:a16="http://schemas.microsoft.com/office/drawing/2014/main" id="{00000000-0008-0000-0600-00003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42</xdr:row>
          <xdr:rowOff>38100</xdr:rowOff>
        </xdr:from>
        <xdr:to>
          <xdr:col>5</xdr:col>
          <xdr:colOff>335280</xdr:colOff>
          <xdr:row>42</xdr:row>
          <xdr:rowOff>274320</xdr:rowOff>
        </xdr:to>
        <xdr:sp macro="" textlink="">
          <xdr:nvSpPr>
            <xdr:cNvPr id="20543" name="Check Box 63" hidden="1">
              <a:extLst>
                <a:ext uri="{63B3BB69-23CF-44E3-9099-C40C66FF867C}">
                  <a14:compatExt spid="_x0000_s20543"/>
                </a:ext>
                <a:ext uri="{FF2B5EF4-FFF2-40B4-BE49-F238E27FC236}">
                  <a16:creationId xmlns:a16="http://schemas.microsoft.com/office/drawing/2014/main" id="{00000000-0008-0000-0600-00003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38100</xdr:colOff>
      <xdr:row>4</xdr:row>
      <xdr:rowOff>285750</xdr:rowOff>
    </xdr:from>
    <xdr:to>
      <xdr:col>29</xdr:col>
      <xdr:colOff>142875</xdr:colOff>
      <xdr:row>6</xdr:row>
      <xdr:rowOff>25400</xdr:rowOff>
    </xdr:to>
    <xdr:sp macro="" textlink="">
      <xdr:nvSpPr>
        <xdr:cNvPr id="65" name="右中かっこ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7562850" y="1219200"/>
          <a:ext cx="514350" cy="3492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14</xdr:row>
      <xdr:rowOff>295275</xdr:rowOff>
    </xdr:from>
    <xdr:to>
      <xdr:col>29</xdr:col>
      <xdr:colOff>142875</xdr:colOff>
      <xdr:row>16</xdr:row>
      <xdr:rowOff>0</xdr:rowOff>
    </xdr:to>
    <xdr:sp macro="" textlink="">
      <xdr:nvSpPr>
        <xdr:cNvPr id="66" name="右中かっこ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/>
      </xdr:nvSpPr>
      <xdr:spPr>
        <a:xfrm>
          <a:off x="7562850" y="3457575"/>
          <a:ext cx="514350" cy="3492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38100</xdr:rowOff>
        </xdr:from>
        <xdr:to>
          <xdr:col>5</xdr:col>
          <xdr:colOff>335280</xdr:colOff>
          <xdr:row>33</xdr:row>
          <xdr:rowOff>274320</xdr:rowOff>
        </xdr:to>
        <xdr:sp macro="" textlink="">
          <xdr:nvSpPr>
            <xdr:cNvPr id="20544" name="Check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600-00004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34</xdr:row>
          <xdr:rowOff>38100</xdr:rowOff>
        </xdr:from>
        <xdr:to>
          <xdr:col>5</xdr:col>
          <xdr:colOff>335280</xdr:colOff>
          <xdr:row>34</xdr:row>
          <xdr:rowOff>274320</xdr:rowOff>
        </xdr:to>
        <xdr:sp macro="" textlink="">
          <xdr:nvSpPr>
            <xdr:cNvPr id="20545" name="Check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600-00004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35</xdr:row>
          <xdr:rowOff>38100</xdr:rowOff>
        </xdr:from>
        <xdr:to>
          <xdr:col>5</xdr:col>
          <xdr:colOff>335280</xdr:colOff>
          <xdr:row>35</xdr:row>
          <xdr:rowOff>274320</xdr:rowOff>
        </xdr:to>
        <xdr:sp macro="" textlink="">
          <xdr:nvSpPr>
            <xdr:cNvPr id="20546" name="Check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600-00004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38100</xdr:rowOff>
        </xdr:from>
        <xdr:to>
          <xdr:col>5</xdr:col>
          <xdr:colOff>335280</xdr:colOff>
          <xdr:row>36</xdr:row>
          <xdr:rowOff>274320</xdr:rowOff>
        </xdr:to>
        <xdr:sp macro="" textlink="">
          <xdr:nvSpPr>
            <xdr:cNvPr id="20547" name="Check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600-00004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37</xdr:row>
          <xdr:rowOff>38100</xdr:rowOff>
        </xdr:from>
        <xdr:to>
          <xdr:col>5</xdr:col>
          <xdr:colOff>335280</xdr:colOff>
          <xdr:row>37</xdr:row>
          <xdr:rowOff>274320</xdr:rowOff>
        </xdr:to>
        <xdr:sp macro="" textlink="">
          <xdr:nvSpPr>
            <xdr:cNvPr id="20548" name="Check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600-00004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335280</xdr:colOff>
          <xdr:row>12</xdr:row>
          <xdr:rowOff>274320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</xdr:row>
          <xdr:rowOff>38100</xdr:rowOff>
        </xdr:from>
        <xdr:to>
          <xdr:col>20</xdr:col>
          <xdr:colOff>266700</xdr:colOff>
          <xdr:row>4</xdr:row>
          <xdr:rowOff>274320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7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4</xdr:row>
          <xdr:rowOff>38100</xdr:rowOff>
        </xdr:from>
        <xdr:to>
          <xdr:col>23</xdr:col>
          <xdr:colOff>137160</xdr:colOff>
          <xdr:row>4</xdr:row>
          <xdr:rowOff>274320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7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335280</xdr:colOff>
          <xdr:row>13</xdr:row>
          <xdr:rowOff>274320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7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335280</xdr:colOff>
          <xdr:row>14</xdr:row>
          <xdr:rowOff>274320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7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335280</xdr:colOff>
          <xdr:row>15</xdr:row>
          <xdr:rowOff>274320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7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335280</xdr:colOff>
          <xdr:row>16</xdr:row>
          <xdr:rowOff>274320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7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335280</xdr:colOff>
          <xdr:row>17</xdr:row>
          <xdr:rowOff>274320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7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335280</xdr:colOff>
          <xdr:row>18</xdr:row>
          <xdr:rowOff>274320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7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335280</xdr:colOff>
          <xdr:row>19</xdr:row>
          <xdr:rowOff>274320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7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335280</xdr:colOff>
          <xdr:row>20</xdr:row>
          <xdr:rowOff>274320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7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335280</xdr:colOff>
          <xdr:row>21</xdr:row>
          <xdr:rowOff>274320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7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335280</xdr:colOff>
          <xdr:row>22</xdr:row>
          <xdr:rowOff>274320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7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38100</xdr:rowOff>
        </xdr:from>
        <xdr:to>
          <xdr:col>4</xdr:col>
          <xdr:colOff>335280</xdr:colOff>
          <xdr:row>23</xdr:row>
          <xdr:rowOff>274320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7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38100</xdr:rowOff>
        </xdr:from>
        <xdr:to>
          <xdr:col>4</xdr:col>
          <xdr:colOff>335280</xdr:colOff>
          <xdr:row>24</xdr:row>
          <xdr:rowOff>274320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7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38100</xdr:rowOff>
        </xdr:from>
        <xdr:to>
          <xdr:col>4</xdr:col>
          <xdr:colOff>335280</xdr:colOff>
          <xdr:row>29</xdr:row>
          <xdr:rowOff>274320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7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38100</xdr:rowOff>
        </xdr:from>
        <xdr:to>
          <xdr:col>4</xdr:col>
          <xdr:colOff>335280</xdr:colOff>
          <xdr:row>30</xdr:row>
          <xdr:rowOff>274320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7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38100</xdr:rowOff>
        </xdr:from>
        <xdr:to>
          <xdr:col>4</xdr:col>
          <xdr:colOff>335280</xdr:colOff>
          <xdr:row>31</xdr:row>
          <xdr:rowOff>274320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7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38100</xdr:rowOff>
        </xdr:from>
        <xdr:to>
          <xdr:col>4</xdr:col>
          <xdr:colOff>335280</xdr:colOff>
          <xdr:row>37</xdr:row>
          <xdr:rowOff>274320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7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38100</xdr:rowOff>
        </xdr:from>
        <xdr:to>
          <xdr:col>4</xdr:col>
          <xdr:colOff>335280</xdr:colOff>
          <xdr:row>39</xdr:row>
          <xdr:rowOff>274320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7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40</xdr:row>
          <xdr:rowOff>38100</xdr:rowOff>
        </xdr:from>
        <xdr:to>
          <xdr:col>4</xdr:col>
          <xdr:colOff>335280</xdr:colOff>
          <xdr:row>40</xdr:row>
          <xdr:rowOff>274320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7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41</xdr:row>
          <xdr:rowOff>38100</xdr:rowOff>
        </xdr:from>
        <xdr:to>
          <xdr:col>4</xdr:col>
          <xdr:colOff>335280</xdr:colOff>
          <xdr:row>41</xdr:row>
          <xdr:rowOff>274320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7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38100</xdr:rowOff>
        </xdr:from>
        <xdr:to>
          <xdr:col>4</xdr:col>
          <xdr:colOff>335280</xdr:colOff>
          <xdr:row>38</xdr:row>
          <xdr:rowOff>274320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7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38100</xdr:rowOff>
        </xdr:from>
        <xdr:to>
          <xdr:col>4</xdr:col>
          <xdr:colOff>335280</xdr:colOff>
          <xdr:row>25</xdr:row>
          <xdr:rowOff>274320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7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4</xdr:col>
          <xdr:colOff>335280</xdr:colOff>
          <xdr:row>26</xdr:row>
          <xdr:rowOff>274320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7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4</xdr:col>
          <xdr:colOff>335280</xdr:colOff>
          <xdr:row>27</xdr:row>
          <xdr:rowOff>274320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0000000-0008-0000-0700-00001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38100</xdr:rowOff>
        </xdr:from>
        <xdr:to>
          <xdr:col>4</xdr:col>
          <xdr:colOff>335280</xdr:colOff>
          <xdr:row>28</xdr:row>
          <xdr:rowOff>274320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00000000-0008-0000-0700-00001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38100</xdr:rowOff>
        </xdr:from>
        <xdr:to>
          <xdr:col>4</xdr:col>
          <xdr:colOff>335280</xdr:colOff>
          <xdr:row>32</xdr:row>
          <xdr:rowOff>274320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  <a:ext uri="{FF2B5EF4-FFF2-40B4-BE49-F238E27FC236}">
                  <a16:creationId xmlns:a16="http://schemas.microsoft.com/office/drawing/2014/main" id="{00000000-0008-0000-0700-00001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38100</xdr:rowOff>
        </xdr:from>
        <xdr:to>
          <xdr:col>4</xdr:col>
          <xdr:colOff>335280</xdr:colOff>
          <xdr:row>33</xdr:row>
          <xdr:rowOff>274320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  <a:ext uri="{FF2B5EF4-FFF2-40B4-BE49-F238E27FC236}">
                  <a16:creationId xmlns:a16="http://schemas.microsoft.com/office/drawing/2014/main" id="{00000000-0008-0000-0700-00001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38100</xdr:rowOff>
        </xdr:from>
        <xdr:to>
          <xdr:col>4</xdr:col>
          <xdr:colOff>335280</xdr:colOff>
          <xdr:row>34</xdr:row>
          <xdr:rowOff>274320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  <a:ext uri="{FF2B5EF4-FFF2-40B4-BE49-F238E27FC236}">
                  <a16:creationId xmlns:a16="http://schemas.microsoft.com/office/drawing/2014/main" id="{00000000-0008-0000-0700-00001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38100</xdr:rowOff>
        </xdr:from>
        <xdr:to>
          <xdr:col>4</xdr:col>
          <xdr:colOff>335280</xdr:colOff>
          <xdr:row>35</xdr:row>
          <xdr:rowOff>274320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  <a:ext uri="{FF2B5EF4-FFF2-40B4-BE49-F238E27FC236}">
                  <a16:creationId xmlns:a16="http://schemas.microsoft.com/office/drawing/2014/main" id="{00000000-0008-0000-0700-00001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38100</xdr:rowOff>
        </xdr:from>
        <xdr:to>
          <xdr:col>4</xdr:col>
          <xdr:colOff>335280</xdr:colOff>
          <xdr:row>36</xdr:row>
          <xdr:rowOff>274320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  <a:ext uri="{FF2B5EF4-FFF2-40B4-BE49-F238E27FC236}">
                  <a16:creationId xmlns:a16="http://schemas.microsoft.com/office/drawing/2014/main" id="{00000000-0008-0000-0700-00002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335280</xdr:colOff>
          <xdr:row>12</xdr:row>
          <xdr:rowOff>274320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8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</xdr:row>
          <xdr:rowOff>38100</xdr:rowOff>
        </xdr:from>
        <xdr:to>
          <xdr:col>20</xdr:col>
          <xdr:colOff>266700</xdr:colOff>
          <xdr:row>4</xdr:row>
          <xdr:rowOff>274320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8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4</xdr:row>
          <xdr:rowOff>38100</xdr:rowOff>
        </xdr:from>
        <xdr:to>
          <xdr:col>23</xdr:col>
          <xdr:colOff>137160</xdr:colOff>
          <xdr:row>4</xdr:row>
          <xdr:rowOff>274320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8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335280</xdr:colOff>
          <xdr:row>13</xdr:row>
          <xdr:rowOff>274320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8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335280</xdr:colOff>
          <xdr:row>14</xdr:row>
          <xdr:rowOff>274320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8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335280</xdr:colOff>
          <xdr:row>15</xdr:row>
          <xdr:rowOff>274320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8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335280</xdr:colOff>
          <xdr:row>16</xdr:row>
          <xdr:rowOff>274320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8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335280</xdr:colOff>
          <xdr:row>17</xdr:row>
          <xdr:rowOff>274320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8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335280</xdr:colOff>
          <xdr:row>18</xdr:row>
          <xdr:rowOff>274320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8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335280</xdr:colOff>
          <xdr:row>19</xdr:row>
          <xdr:rowOff>274320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8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335280</xdr:colOff>
          <xdr:row>20</xdr:row>
          <xdr:rowOff>274320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8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335280</xdr:colOff>
          <xdr:row>21</xdr:row>
          <xdr:rowOff>274320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8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335280</xdr:colOff>
          <xdr:row>22</xdr:row>
          <xdr:rowOff>274320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8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38100</xdr:rowOff>
        </xdr:from>
        <xdr:to>
          <xdr:col>4</xdr:col>
          <xdr:colOff>335280</xdr:colOff>
          <xdr:row>23</xdr:row>
          <xdr:rowOff>274320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8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38100</xdr:rowOff>
        </xdr:from>
        <xdr:to>
          <xdr:col>4</xdr:col>
          <xdr:colOff>335280</xdr:colOff>
          <xdr:row>24</xdr:row>
          <xdr:rowOff>274320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8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38100</xdr:rowOff>
        </xdr:from>
        <xdr:to>
          <xdr:col>4</xdr:col>
          <xdr:colOff>335280</xdr:colOff>
          <xdr:row>29</xdr:row>
          <xdr:rowOff>274320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8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38100</xdr:rowOff>
        </xdr:from>
        <xdr:to>
          <xdr:col>4</xdr:col>
          <xdr:colOff>335280</xdr:colOff>
          <xdr:row>30</xdr:row>
          <xdr:rowOff>274320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8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38100</xdr:rowOff>
        </xdr:from>
        <xdr:to>
          <xdr:col>4</xdr:col>
          <xdr:colOff>335280</xdr:colOff>
          <xdr:row>31</xdr:row>
          <xdr:rowOff>274320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8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38100</xdr:rowOff>
        </xdr:from>
        <xdr:to>
          <xdr:col>4</xdr:col>
          <xdr:colOff>335280</xdr:colOff>
          <xdr:row>37</xdr:row>
          <xdr:rowOff>274320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8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38100</xdr:rowOff>
        </xdr:from>
        <xdr:to>
          <xdr:col>4</xdr:col>
          <xdr:colOff>335280</xdr:colOff>
          <xdr:row>39</xdr:row>
          <xdr:rowOff>274320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8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40</xdr:row>
          <xdr:rowOff>38100</xdr:rowOff>
        </xdr:from>
        <xdr:to>
          <xdr:col>4</xdr:col>
          <xdr:colOff>335280</xdr:colOff>
          <xdr:row>40</xdr:row>
          <xdr:rowOff>274320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8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41</xdr:row>
          <xdr:rowOff>38100</xdr:rowOff>
        </xdr:from>
        <xdr:to>
          <xdr:col>4</xdr:col>
          <xdr:colOff>335280</xdr:colOff>
          <xdr:row>41</xdr:row>
          <xdr:rowOff>274320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8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38100</xdr:rowOff>
        </xdr:from>
        <xdr:to>
          <xdr:col>4</xdr:col>
          <xdr:colOff>335280</xdr:colOff>
          <xdr:row>38</xdr:row>
          <xdr:rowOff>274320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8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38100</xdr:rowOff>
        </xdr:from>
        <xdr:to>
          <xdr:col>4</xdr:col>
          <xdr:colOff>335280</xdr:colOff>
          <xdr:row>25</xdr:row>
          <xdr:rowOff>274320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8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4</xdr:col>
          <xdr:colOff>335280</xdr:colOff>
          <xdr:row>26</xdr:row>
          <xdr:rowOff>274320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8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4</xdr:col>
          <xdr:colOff>335280</xdr:colOff>
          <xdr:row>27</xdr:row>
          <xdr:rowOff>274320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8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38100</xdr:rowOff>
        </xdr:from>
        <xdr:to>
          <xdr:col>4</xdr:col>
          <xdr:colOff>335280</xdr:colOff>
          <xdr:row>28</xdr:row>
          <xdr:rowOff>274320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8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38100</xdr:rowOff>
        </xdr:from>
        <xdr:to>
          <xdr:col>4</xdr:col>
          <xdr:colOff>335280</xdr:colOff>
          <xdr:row>32</xdr:row>
          <xdr:rowOff>274320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8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38100</xdr:rowOff>
        </xdr:from>
        <xdr:to>
          <xdr:col>4</xdr:col>
          <xdr:colOff>335280</xdr:colOff>
          <xdr:row>33</xdr:row>
          <xdr:rowOff>274320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8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38100</xdr:rowOff>
        </xdr:from>
        <xdr:to>
          <xdr:col>4</xdr:col>
          <xdr:colOff>335280</xdr:colOff>
          <xdr:row>34</xdr:row>
          <xdr:rowOff>274320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8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38100</xdr:rowOff>
        </xdr:from>
        <xdr:to>
          <xdr:col>4</xdr:col>
          <xdr:colOff>335280</xdr:colOff>
          <xdr:row>35</xdr:row>
          <xdr:rowOff>274320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8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38100</xdr:rowOff>
        </xdr:from>
        <xdr:to>
          <xdr:col>4</xdr:col>
          <xdr:colOff>335280</xdr:colOff>
          <xdr:row>36</xdr:row>
          <xdr:rowOff>274320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8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335280</xdr:colOff>
          <xdr:row>12</xdr:row>
          <xdr:rowOff>274320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9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</xdr:row>
          <xdr:rowOff>38100</xdr:rowOff>
        </xdr:from>
        <xdr:to>
          <xdr:col>20</xdr:col>
          <xdr:colOff>266700</xdr:colOff>
          <xdr:row>4</xdr:row>
          <xdr:rowOff>274320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9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259080</xdr:colOff>
          <xdr:row>4</xdr:row>
          <xdr:rowOff>38100</xdr:rowOff>
        </xdr:from>
        <xdr:to>
          <xdr:col>23</xdr:col>
          <xdr:colOff>137160</xdr:colOff>
          <xdr:row>4</xdr:row>
          <xdr:rowOff>274320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9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335280</xdr:colOff>
          <xdr:row>13</xdr:row>
          <xdr:rowOff>274320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9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335280</xdr:colOff>
          <xdr:row>14</xdr:row>
          <xdr:rowOff>274320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9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335280</xdr:colOff>
          <xdr:row>15</xdr:row>
          <xdr:rowOff>274320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9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335280</xdr:colOff>
          <xdr:row>16</xdr:row>
          <xdr:rowOff>274320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9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335280</xdr:colOff>
          <xdr:row>17</xdr:row>
          <xdr:rowOff>274320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9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335280</xdr:colOff>
          <xdr:row>18</xdr:row>
          <xdr:rowOff>274320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9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335280</xdr:colOff>
          <xdr:row>19</xdr:row>
          <xdr:rowOff>274320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9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335280</xdr:colOff>
          <xdr:row>20</xdr:row>
          <xdr:rowOff>274320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9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335280</xdr:colOff>
          <xdr:row>21</xdr:row>
          <xdr:rowOff>274320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9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335280</xdr:colOff>
          <xdr:row>22</xdr:row>
          <xdr:rowOff>274320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9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38100</xdr:rowOff>
        </xdr:from>
        <xdr:to>
          <xdr:col>4</xdr:col>
          <xdr:colOff>335280</xdr:colOff>
          <xdr:row>23</xdr:row>
          <xdr:rowOff>274320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9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38100</xdr:rowOff>
        </xdr:from>
        <xdr:to>
          <xdr:col>4</xdr:col>
          <xdr:colOff>335280</xdr:colOff>
          <xdr:row>24</xdr:row>
          <xdr:rowOff>274320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9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38100</xdr:rowOff>
        </xdr:from>
        <xdr:to>
          <xdr:col>4</xdr:col>
          <xdr:colOff>335280</xdr:colOff>
          <xdr:row>29</xdr:row>
          <xdr:rowOff>274320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9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38100</xdr:rowOff>
        </xdr:from>
        <xdr:to>
          <xdr:col>4</xdr:col>
          <xdr:colOff>335280</xdr:colOff>
          <xdr:row>30</xdr:row>
          <xdr:rowOff>274320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9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38100</xdr:rowOff>
        </xdr:from>
        <xdr:to>
          <xdr:col>4</xdr:col>
          <xdr:colOff>335280</xdr:colOff>
          <xdr:row>31</xdr:row>
          <xdr:rowOff>274320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9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38100</xdr:rowOff>
        </xdr:from>
        <xdr:to>
          <xdr:col>4</xdr:col>
          <xdr:colOff>335280</xdr:colOff>
          <xdr:row>37</xdr:row>
          <xdr:rowOff>274320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9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38100</xdr:rowOff>
        </xdr:from>
        <xdr:to>
          <xdr:col>4</xdr:col>
          <xdr:colOff>335280</xdr:colOff>
          <xdr:row>39</xdr:row>
          <xdr:rowOff>274320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9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40</xdr:row>
          <xdr:rowOff>38100</xdr:rowOff>
        </xdr:from>
        <xdr:to>
          <xdr:col>4</xdr:col>
          <xdr:colOff>335280</xdr:colOff>
          <xdr:row>40</xdr:row>
          <xdr:rowOff>274320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9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41</xdr:row>
          <xdr:rowOff>38100</xdr:rowOff>
        </xdr:from>
        <xdr:to>
          <xdr:col>4</xdr:col>
          <xdr:colOff>335280</xdr:colOff>
          <xdr:row>41</xdr:row>
          <xdr:rowOff>274320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  <a:ext uri="{FF2B5EF4-FFF2-40B4-BE49-F238E27FC236}">
                  <a16:creationId xmlns:a16="http://schemas.microsoft.com/office/drawing/2014/main" id="{00000000-0008-0000-0900-00001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38100</xdr:rowOff>
        </xdr:from>
        <xdr:to>
          <xdr:col>4</xdr:col>
          <xdr:colOff>335280</xdr:colOff>
          <xdr:row>38</xdr:row>
          <xdr:rowOff>274320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  <a:ext uri="{FF2B5EF4-FFF2-40B4-BE49-F238E27FC236}">
                  <a16:creationId xmlns:a16="http://schemas.microsoft.com/office/drawing/2014/main" id="{00000000-0008-0000-0900-00001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38100</xdr:rowOff>
        </xdr:from>
        <xdr:to>
          <xdr:col>4</xdr:col>
          <xdr:colOff>335280</xdr:colOff>
          <xdr:row>25</xdr:row>
          <xdr:rowOff>274320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09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4</xdr:col>
          <xdr:colOff>335280</xdr:colOff>
          <xdr:row>26</xdr:row>
          <xdr:rowOff>274320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9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4</xdr:col>
          <xdr:colOff>335280</xdr:colOff>
          <xdr:row>27</xdr:row>
          <xdr:rowOff>274320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09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38100</xdr:rowOff>
        </xdr:from>
        <xdr:to>
          <xdr:col>4</xdr:col>
          <xdr:colOff>335280</xdr:colOff>
          <xdr:row>28</xdr:row>
          <xdr:rowOff>274320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9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38100</xdr:rowOff>
        </xdr:from>
        <xdr:to>
          <xdr:col>4</xdr:col>
          <xdr:colOff>335280</xdr:colOff>
          <xdr:row>32</xdr:row>
          <xdr:rowOff>274320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00000000-0008-0000-0900-00001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38100</xdr:rowOff>
        </xdr:from>
        <xdr:to>
          <xdr:col>4</xdr:col>
          <xdr:colOff>335280</xdr:colOff>
          <xdr:row>33</xdr:row>
          <xdr:rowOff>274320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09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38100</xdr:rowOff>
        </xdr:from>
        <xdr:to>
          <xdr:col>4</xdr:col>
          <xdr:colOff>335280</xdr:colOff>
          <xdr:row>34</xdr:row>
          <xdr:rowOff>274320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  <a:ext uri="{FF2B5EF4-FFF2-40B4-BE49-F238E27FC236}">
                  <a16:creationId xmlns:a16="http://schemas.microsoft.com/office/drawing/2014/main" id="{00000000-0008-0000-0900-00001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38100</xdr:rowOff>
        </xdr:from>
        <xdr:to>
          <xdr:col>4</xdr:col>
          <xdr:colOff>335280</xdr:colOff>
          <xdr:row>35</xdr:row>
          <xdr:rowOff>274320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  <a:ext uri="{FF2B5EF4-FFF2-40B4-BE49-F238E27FC236}">
                  <a16:creationId xmlns:a16="http://schemas.microsoft.com/office/drawing/2014/main" id="{00000000-0008-0000-0900-00001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36</xdr:row>
          <xdr:rowOff>38100</xdr:rowOff>
        </xdr:from>
        <xdr:to>
          <xdr:col>4</xdr:col>
          <xdr:colOff>335280</xdr:colOff>
          <xdr:row>36</xdr:row>
          <xdr:rowOff>274320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  <a:ext uri="{FF2B5EF4-FFF2-40B4-BE49-F238E27FC236}">
                  <a16:creationId xmlns:a16="http://schemas.microsoft.com/office/drawing/2014/main" id="{00000000-0008-0000-0900-00002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29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3.xml"/><Relationship Id="rId13" Type="http://schemas.openxmlformats.org/officeDocument/2006/relationships/ctrlProp" Target="../ctrlProps/ctrlProp138.xml"/><Relationship Id="rId18" Type="http://schemas.openxmlformats.org/officeDocument/2006/relationships/ctrlProp" Target="../ctrlProps/ctrlProp143.xml"/><Relationship Id="rId26" Type="http://schemas.openxmlformats.org/officeDocument/2006/relationships/ctrlProp" Target="../ctrlProps/ctrlProp151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46.xml"/><Relationship Id="rId34" Type="http://schemas.openxmlformats.org/officeDocument/2006/relationships/ctrlProp" Target="../ctrlProps/ctrlProp159.xml"/><Relationship Id="rId7" Type="http://schemas.openxmlformats.org/officeDocument/2006/relationships/ctrlProp" Target="../ctrlProps/ctrlProp132.xml"/><Relationship Id="rId12" Type="http://schemas.openxmlformats.org/officeDocument/2006/relationships/ctrlProp" Target="../ctrlProps/ctrlProp137.xml"/><Relationship Id="rId17" Type="http://schemas.openxmlformats.org/officeDocument/2006/relationships/ctrlProp" Target="../ctrlProps/ctrlProp142.xml"/><Relationship Id="rId25" Type="http://schemas.openxmlformats.org/officeDocument/2006/relationships/ctrlProp" Target="../ctrlProps/ctrlProp150.xml"/><Relationship Id="rId33" Type="http://schemas.openxmlformats.org/officeDocument/2006/relationships/ctrlProp" Target="../ctrlProps/ctrlProp15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41.xml"/><Relationship Id="rId20" Type="http://schemas.openxmlformats.org/officeDocument/2006/relationships/ctrlProp" Target="../ctrlProps/ctrlProp145.xml"/><Relationship Id="rId29" Type="http://schemas.openxmlformats.org/officeDocument/2006/relationships/ctrlProp" Target="../ctrlProps/ctrlProp15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31.xml"/><Relationship Id="rId11" Type="http://schemas.openxmlformats.org/officeDocument/2006/relationships/ctrlProp" Target="../ctrlProps/ctrlProp136.xml"/><Relationship Id="rId24" Type="http://schemas.openxmlformats.org/officeDocument/2006/relationships/ctrlProp" Target="../ctrlProps/ctrlProp149.xml"/><Relationship Id="rId32" Type="http://schemas.openxmlformats.org/officeDocument/2006/relationships/ctrlProp" Target="../ctrlProps/ctrlProp157.xml"/><Relationship Id="rId5" Type="http://schemas.openxmlformats.org/officeDocument/2006/relationships/ctrlProp" Target="../ctrlProps/ctrlProp130.xml"/><Relationship Id="rId15" Type="http://schemas.openxmlformats.org/officeDocument/2006/relationships/ctrlProp" Target="../ctrlProps/ctrlProp140.xml"/><Relationship Id="rId23" Type="http://schemas.openxmlformats.org/officeDocument/2006/relationships/ctrlProp" Target="../ctrlProps/ctrlProp148.xml"/><Relationship Id="rId28" Type="http://schemas.openxmlformats.org/officeDocument/2006/relationships/ctrlProp" Target="../ctrlProps/ctrlProp153.xml"/><Relationship Id="rId10" Type="http://schemas.openxmlformats.org/officeDocument/2006/relationships/ctrlProp" Target="../ctrlProps/ctrlProp135.xml"/><Relationship Id="rId19" Type="http://schemas.openxmlformats.org/officeDocument/2006/relationships/ctrlProp" Target="../ctrlProps/ctrlProp144.xml"/><Relationship Id="rId31" Type="http://schemas.openxmlformats.org/officeDocument/2006/relationships/ctrlProp" Target="../ctrlProps/ctrlProp156.xml"/><Relationship Id="rId4" Type="http://schemas.openxmlformats.org/officeDocument/2006/relationships/ctrlProp" Target="../ctrlProps/ctrlProp129.xml"/><Relationship Id="rId9" Type="http://schemas.openxmlformats.org/officeDocument/2006/relationships/ctrlProp" Target="../ctrlProps/ctrlProp134.xml"/><Relationship Id="rId14" Type="http://schemas.openxmlformats.org/officeDocument/2006/relationships/ctrlProp" Target="../ctrlProps/ctrlProp139.xml"/><Relationship Id="rId22" Type="http://schemas.openxmlformats.org/officeDocument/2006/relationships/ctrlProp" Target="../ctrlProps/ctrlProp147.xml"/><Relationship Id="rId27" Type="http://schemas.openxmlformats.org/officeDocument/2006/relationships/ctrlProp" Target="../ctrlProps/ctrlProp152.xml"/><Relationship Id="rId30" Type="http://schemas.openxmlformats.org/officeDocument/2006/relationships/ctrlProp" Target="../ctrlProps/ctrlProp155.xml"/><Relationship Id="rId35" Type="http://schemas.openxmlformats.org/officeDocument/2006/relationships/ctrlProp" Target="../ctrlProps/ctrlProp16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5" Type="http://schemas.openxmlformats.org/officeDocument/2006/relationships/ctrlProp" Target="../ctrlProps/ctrlProp3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26" Type="http://schemas.openxmlformats.org/officeDocument/2006/relationships/ctrlProp" Target="../ctrlProps/ctrlProp8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82.xml"/><Relationship Id="rId34" Type="http://schemas.openxmlformats.org/officeDocument/2006/relationships/ctrlProp" Target="../ctrlProps/ctrlProp95.x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5" Type="http://schemas.openxmlformats.org/officeDocument/2006/relationships/ctrlProp" Target="../ctrlProps/ctrlProp86.xml"/><Relationship Id="rId33" Type="http://schemas.openxmlformats.org/officeDocument/2006/relationships/ctrlProp" Target="../ctrlProps/ctrlProp9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77.xml"/><Relationship Id="rId20" Type="http://schemas.openxmlformats.org/officeDocument/2006/relationships/ctrlProp" Target="../ctrlProps/ctrlProp81.xml"/><Relationship Id="rId29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24" Type="http://schemas.openxmlformats.org/officeDocument/2006/relationships/ctrlProp" Target="../ctrlProps/ctrlProp85.xml"/><Relationship Id="rId32" Type="http://schemas.openxmlformats.org/officeDocument/2006/relationships/ctrlProp" Target="../ctrlProps/ctrlProp93.xml"/><Relationship Id="rId5" Type="http://schemas.openxmlformats.org/officeDocument/2006/relationships/ctrlProp" Target="../ctrlProps/ctrlProp66.xml"/><Relationship Id="rId15" Type="http://schemas.openxmlformats.org/officeDocument/2006/relationships/ctrlProp" Target="../ctrlProps/ctrlProp76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10" Type="http://schemas.openxmlformats.org/officeDocument/2006/relationships/ctrlProp" Target="../ctrlProps/ctrlProp71.xml"/><Relationship Id="rId19" Type="http://schemas.openxmlformats.org/officeDocument/2006/relationships/ctrlProp" Target="../ctrlProps/ctrlProp80.xml"/><Relationship Id="rId31" Type="http://schemas.openxmlformats.org/officeDocument/2006/relationships/ctrlProp" Target="../ctrlProps/ctrlProp92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4" Type="http://schemas.openxmlformats.org/officeDocument/2006/relationships/ctrlProp" Target="../ctrlProps/ctrlProp75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30" Type="http://schemas.openxmlformats.org/officeDocument/2006/relationships/ctrlProp" Target="../ctrlProps/ctrlProp91.xml"/><Relationship Id="rId35" Type="http://schemas.openxmlformats.org/officeDocument/2006/relationships/ctrlProp" Target="../ctrlProps/ctrlProp9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3"/>
  <sheetViews>
    <sheetView tabSelected="1" workbookViewId="0">
      <pane xSplit="3" ySplit="3" topLeftCell="D4" activePane="bottomRight" state="frozen"/>
      <selection activeCell="L20" sqref="L20"/>
      <selection pane="topRight" activeCell="L20" sqref="L20"/>
      <selection pane="bottomLeft" activeCell="L20" sqref="L20"/>
      <selection pane="bottomRight" activeCell="AH32" sqref="AH32"/>
    </sheetView>
  </sheetViews>
  <sheetFormatPr defaultColWidth="8.59765625" defaultRowHeight="18" x14ac:dyDescent="0.45"/>
  <cols>
    <col min="1" max="2" width="3.3984375" style="9" customWidth="1"/>
    <col min="3" max="3" width="4.09765625" style="9" customWidth="1"/>
    <col min="4" max="4" width="11" style="9" customWidth="1"/>
    <col min="5" max="5" width="9.8984375" style="9" customWidth="1"/>
    <col min="6" max="6" width="10.3984375" style="9" hidden="1" customWidth="1"/>
    <col min="7" max="7" width="0" style="9" hidden="1" customWidth="1"/>
    <col min="8" max="8" width="4.09765625" style="9" hidden="1" customWidth="1"/>
    <col min="9" max="10" width="0" style="9" hidden="1" customWidth="1"/>
    <col min="11" max="11" width="9" style="9" hidden="1" customWidth="1"/>
    <col min="12" max="12" width="4.09765625" style="9" customWidth="1"/>
    <col min="13" max="14" width="8.59765625" style="9"/>
    <col min="15" max="15" width="10" style="9" customWidth="1"/>
    <col min="16" max="19" width="6.59765625" style="9" customWidth="1"/>
    <col min="20" max="20" width="10.3984375" style="9" bestFit="1" customWidth="1"/>
    <col min="21" max="28" width="5" style="9" customWidth="1"/>
    <col min="29" max="29" width="8.59765625" style="9"/>
    <col min="30" max="30" width="9" style="9" bestFit="1" customWidth="1"/>
    <col min="31" max="16384" width="8.59765625" style="9"/>
  </cols>
  <sheetData>
    <row r="1" spans="1:30" x14ac:dyDescent="0.45"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14</v>
      </c>
      <c r="I1" s="27" t="s">
        <v>6</v>
      </c>
      <c r="J1" s="27" t="s">
        <v>39</v>
      </c>
      <c r="K1" s="27" t="s">
        <v>148</v>
      </c>
      <c r="L1" s="27" t="s">
        <v>40</v>
      </c>
      <c r="N1" s="9" t="s">
        <v>41</v>
      </c>
      <c r="O1" s="9" t="s">
        <v>142</v>
      </c>
      <c r="R1" s="9" t="s">
        <v>206</v>
      </c>
      <c r="S1" s="9" t="s">
        <v>207</v>
      </c>
      <c r="T1" s="9" t="s">
        <v>209</v>
      </c>
    </row>
    <row r="2" spans="1:30" ht="18" customHeight="1" x14ac:dyDescent="0.45">
      <c r="A2" s="84" t="s">
        <v>42</v>
      </c>
      <c r="B2" s="85"/>
      <c r="C2" s="10">
        <v>4</v>
      </c>
      <c r="D2" s="10">
        <f>IF($L2="","",VLOOKUP($L2,$N$4:$AD$53,2))</f>
        <v>176676026</v>
      </c>
      <c r="E2" s="10" t="str">
        <f>IF($L2="","",VLOOKUP($L2,$N$4:$AD$53,3)&amp;"　"&amp;VLOOKUP($L2,$N$4:$AD$53,4))</f>
        <v>春日北　心優</v>
      </c>
      <c r="F2" s="11">
        <f>IF($L2="","",VLOOKUP($L2,$N$4:$AD$53,7))</f>
        <v>37736</v>
      </c>
      <c r="G2" s="10">
        <f>IF($L2="","",VLOOKUP($L2,$N$4:$AD$53,8))</f>
        <v>17</v>
      </c>
      <c r="H2" s="10">
        <f>IF($L2="","",VLOOKUP($L2,$N$4:$AD$53,14))</f>
        <v>3</v>
      </c>
      <c r="I2" s="10">
        <f>IF($L2="","",VLOOKUP($L2,$N$4:$AD$53,15))</f>
        <v>189</v>
      </c>
      <c r="J2" s="10" t="str">
        <f>IF($L2="","",VLOOKUP($L2,$N$4:$AD$53,16))</f>
        <v>春日北</v>
      </c>
      <c r="K2" s="11">
        <f>IF($L2="","",VLOOKUP($L2,$N$4:$AD$53,17))</f>
        <v>43562</v>
      </c>
      <c r="L2" s="10">
        <v>1</v>
      </c>
      <c r="N2" s="9" t="s">
        <v>43</v>
      </c>
      <c r="O2" s="9" t="s">
        <v>141</v>
      </c>
    </row>
    <row r="3" spans="1:30" x14ac:dyDescent="0.45">
      <c r="A3" s="84"/>
      <c r="B3" s="85"/>
      <c r="C3" s="10">
        <v>5</v>
      </c>
      <c r="D3" s="10">
        <f t="shared" ref="D3:D16" si="0">IF($L3="","",VLOOKUP($L3,$N$4:$X$53,2))</f>
        <v>592537803</v>
      </c>
      <c r="E3" s="10" t="str">
        <f t="shared" ref="E3:E16" si="1">IF($L3="","",VLOOKUP($L3,$N$4:$X$53,3)&amp;"　"&amp;VLOOKUP($L3,$N$4:$X$53,4))</f>
        <v>春日　大翔</v>
      </c>
      <c r="F3" s="11">
        <f t="shared" ref="F3:F16" si="2">IF($L3="","",VLOOKUP($L3,$N$4:$X$53,7))</f>
        <v>37746</v>
      </c>
      <c r="G3" s="10">
        <f t="shared" ref="G3:G16" si="3">IF($L3="","",VLOOKUP($L3,$N$4:$X$53,8))</f>
        <v>17</v>
      </c>
      <c r="H3" s="10"/>
      <c r="I3" s="10"/>
      <c r="J3" s="10"/>
      <c r="K3" s="11"/>
      <c r="L3" s="10">
        <v>2</v>
      </c>
      <c r="N3" s="12" t="s">
        <v>40</v>
      </c>
      <c r="O3" s="10" t="s">
        <v>35</v>
      </c>
      <c r="P3" s="10" t="s">
        <v>44</v>
      </c>
      <c r="Q3" s="10" t="s">
        <v>45</v>
      </c>
      <c r="R3" s="10" t="s">
        <v>46</v>
      </c>
      <c r="S3" s="10" t="s">
        <v>47</v>
      </c>
      <c r="T3" s="10" t="s">
        <v>37</v>
      </c>
      <c r="U3" s="13" t="s">
        <v>38</v>
      </c>
      <c r="V3" s="13" t="s">
        <v>48</v>
      </c>
      <c r="W3" s="13" t="s">
        <v>49</v>
      </c>
      <c r="X3" s="13" t="s">
        <v>50</v>
      </c>
      <c r="Y3" s="13" t="s">
        <v>51</v>
      </c>
      <c r="Z3" s="13" t="s">
        <v>51</v>
      </c>
      <c r="AA3" s="32" t="s">
        <v>14</v>
      </c>
      <c r="AB3" s="32" t="s">
        <v>6</v>
      </c>
      <c r="AC3" s="32" t="s">
        <v>39</v>
      </c>
      <c r="AD3" s="32" t="s">
        <v>148</v>
      </c>
    </row>
    <row r="4" spans="1:30" x14ac:dyDescent="0.45">
      <c r="A4" s="84"/>
      <c r="B4" s="85"/>
      <c r="C4" s="10">
        <v>6</v>
      </c>
      <c r="D4" s="10">
        <f t="shared" si="0"/>
        <v>710490912</v>
      </c>
      <c r="E4" s="10" t="str">
        <f t="shared" si="1"/>
        <v>春日南　聡</v>
      </c>
      <c r="F4" s="11">
        <f t="shared" si="2"/>
        <v>37797</v>
      </c>
      <c r="G4" s="10">
        <f t="shared" si="3"/>
        <v>17</v>
      </c>
      <c r="H4" s="10"/>
      <c r="I4" s="10"/>
      <c r="J4" s="10"/>
      <c r="K4" s="11"/>
      <c r="L4" s="10">
        <v>3</v>
      </c>
      <c r="N4" s="12">
        <v>1</v>
      </c>
      <c r="O4" s="10">
        <v>176676026</v>
      </c>
      <c r="P4" s="10" t="s">
        <v>152</v>
      </c>
      <c r="Q4" s="10" t="s">
        <v>58</v>
      </c>
      <c r="R4" s="10" t="s">
        <v>164</v>
      </c>
      <c r="S4" s="10" t="s">
        <v>59</v>
      </c>
      <c r="T4" s="11">
        <v>37736</v>
      </c>
      <c r="U4" s="13">
        <v>17</v>
      </c>
      <c r="V4" s="13" t="s">
        <v>53</v>
      </c>
      <c r="W4" s="13" t="s">
        <v>54</v>
      </c>
      <c r="X4" s="31">
        <v>44309.86041666667</v>
      </c>
      <c r="Y4" s="13" t="s">
        <v>55</v>
      </c>
      <c r="Z4" s="13" t="s">
        <v>56</v>
      </c>
      <c r="AA4" s="10">
        <v>3</v>
      </c>
      <c r="AB4" s="10">
        <v>189</v>
      </c>
      <c r="AC4" s="10" t="s">
        <v>152</v>
      </c>
      <c r="AD4" s="11">
        <v>43562</v>
      </c>
    </row>
    <row r="5" spans="1:30" x14ac:dyDescent="0.45">
      <c r="A5" s="84"/>
      <c r="B5" s="85"/>
      <c r="C5" s="10">
        <v>7</v>
      </c>
      <c r="D5" s="10">
        <f t="shared" si="0"/>
        <v>787087937</v>
      </c>
      <c r="E5" s="10" t="str">
        <f t="shared" si="1"/>
        <v>春日東　奏太</v>
      </c>
      <c r="F5" s="11">
        <f t="shared" si="2"/>
        <v>37843</v>
      </c>
      <c r="G5" s="10">
        <f t="shared" si="3"/>
        <v>17</v>
      </c>
      <c r="H5" s="10"/>
      <c r="I5" s="10"/>
      <c r="J5" s="10"/>
      <c r="K5" s="11"/>
      <c r="L5" s="10">
        <v>4</v>
      </c>
      <c r="N5" s="12">
        <v>2</v>
      </c>
      <c r="O5" s="10">
        <v>592537803</v>
      </c>
      <c r="P5" s="10" t="s">
        <v>154</v>
      </c>
      <c r="Q5" s="10" t="s">
        <v>60</v>
      </c>
      <c r="R5" s="10" t="s">
        <v>165</v>
      </c>
      <c r="S5" s="10" t="s">
        <v>61</v>
      </c>
      <c r="T5" s="11">
        <v>37746</v>
      </c>
      <c r="U5" s="13">
        <v>17</v>
      </c>
      <c r="V5" s="13" t="s">
        <v>53</v>
      </c>
      <c r="W5" s="13" t="s">
        <v>54</v>
      </c>
      <c r="X5" s="31">
        <v>44309.86041666667</v>
      </c>
      <c r="Y5" s="13" t="s">
        <v>55</v>
      </c>
      <c r="Z5" s="13" t="s">
        <v>56</v>
      </c>
      <c r="AA5" s="10">
        <v>3</v>
      </c>
      <c r="AB5" s="10">
        <v>166</v>
      </c>
      <c r="AC5" s="10"/>
      <c r="AD5" s="11"/>
    </row>
    <row r="6" spans="1:30" x14ac:dyDescent="0.45">
      <c r="A6" s="84"/>
      <c r="B6" s="85"/>
      <c r="C6" s="10">
        <v>8</v>
      </c>
      <c r="D6" s="10">
        <f t="shared" si="0"/>
        <v>194109294</v>
      </c>
      <c r="E6" s="10" t="str">
        <f t="shared" si="1"/>
        <v>春日西　龍征</v>
      </c>
      <c r="F6" s="11">
        <f t="shared" si="2"/>
        <v>37944</v>
      </c>
      <c r="G6" s="10">
        <f t="shared" si="3"/>
        <v>17</v>
      </c>
      <c r="H6" s="10"/>
      <c r="I6" s="10"/>
      <c r="J6" s="10"/>
      <c r="K6" s="11"/>
      <c r="L6" s="10">
        <v>5</v>
      </c>
      <c r="N6" s="12">
        <v>3</v>
      </c>
      <c r="O6" s="10">
        <v>710490912</v>
      </c>
      <c r="P6" s="10" t="s">
        <v>155</v>
      </c>
      <c r="Q6" s="10" t="s">
        <v>62</v>
      </c>
      <c r="R6" s="10" t="s">
        <v>166</v>
      </c>
      <c r="S6" s="10" t="s">
        <v>63</v>
      </c>
      <c r="T6" s="11">
        <v>37797</v>
      </c>
      <c r="U6" s="13">
        <v>17</v>
      </c>
      <c r="V6" s="13" t="s">
        <v>53</v>
      </c>
      <c r="W6" s="13" t="s">
        <v>54</v>
      </c>
      <c r="X6" s="31">
        <v>44309.86041666667</v>
      </c>
      <c r="Y6" s="13" t="s">
        <v>55</v>
      </c>
      <c r="Z6" s="13" t="s">
        <v>56</v>
      </c>
      <c r="AA6" s="10"/>
      <c r="AB6" s="10"/>
      <c r="AC6" s="10"/>
      <c r="AD6" s="11"/>
    </row>
    <row r="7" spans="1:30" x14ac:dyDescent="0.45">
      <c r="A7" s="84"/>
      <c r="B7" s="85"/>
      <c r="C7" s="10">
        <v>9</v>
      </c>
      <c r="D7" s="10">
        <f t="shared" si="0"/>
        <v>357864257</v>
      </c>
      <c r="E7" s="10" t="str">
        <f t="shared" si="1"/>
        <v>春日野　良健</v>
      </c>
      <c r="F7" s="11">
        <f t="shared" si="2"/>
        <v>38024</v>
      </c>
      <c r="G7" s="10">
        <f t="shared" si="3"/>
        <v>17</v>
      </c>
      <c r="H7" s="10"/>
      <c r="I7" s="10"/>
      <c r="J7" s="10"/>
      <c r="K7" s="11"/>
      <c r="L7" s="10">
        <v>6</v>
      </c>
      <c r="N7" s="12">
        <v>4</v>
      </c>
      <c r="O7" s="10">
        <v>787087937</v>
      </c>
      <c r="P7" s="10" t="s">
        <v>156</v>
      </c>
      <c r="Q7" s="10" t="s">
        <v>64</v>
      </c>
      <c r="R7" s="10" t="s">
        <v>167</v>
      </c>
      <c r="S7" s="10" t="s">
        <v>65</v>
      </c>
      <c r="T7" s="11">
        <v>37843</v>
      </c>
      <c r="U7" s="13">
        <v>17</v>
      </c>
      <c r="V7" s="13" t="s">
        <v>53</v>
      </c>
      <c r="W7" s="13" t="s">
        <v>54</v>
      </c>
      <c r="X7" s="31">
        <v>44309.86041666667</v>
      </c>
      <c r="Y7" s="13" t="s">
        <v>55</v>
      </c>
      <c r="Z7" s="13" t="s">
        <v>56</v>
      </c>
      <c r="AA7" s="10"/>
      <c r="AB7" s="10"/>
      <c r="AC7" s="10"/>
      <c r="AD7" s="11"/>
    </row>
    <row r="8" spans="1:30" x14ac:dyDescent="0.45">
      <c r="A8" s="84"/>
      <c r="B8" s="85"/>
      <c r="C8" s="10">
        <v>10</v>
      </c>
      <c r="D8" s="10">
        <f t="shared" si="0"/>
        <v>840384414</v>
      </c>
      <c r="E8" s="10" t="str">
        <f t="shared" si="1"/>
        <v>大野　翼</v>
      </c>
      <c r="F8" s="11">
        <f t="shared" si="2"/>
        <v>38043</v>
      </c>
      <c r="G8" s="10">
        <f t="shared" si="3"/>
        <v>17</v>
      </c>
      <c r="H8" s="10"/>
      <c r="I8" s="10"/>
      <c r="J8" s="10"/>
      <c r="K8" s="11"/>
      <c r="L8" s="10">
        <v>7</v>
      </c>
      <c r="N8" s="12">
        <v>5</v>
      </c>
      <c r="O8" s="10">
        <v>194109294</v>
      </c>
      <c r="P8" s="10" t="s">
        <v>157</v>
      </c>
      <c r="Q8" s="10" t="s">
        <v>66</v>
      </c>
      <c r="R8" s="10" t="s">
        <v>168</v>
      </c>
      <c r="S8" s="10" t="s">
        <v>67</v>
      </c>
      <c r="T8" s="11">
        <v>37944</v>
      </c>
      <c r="U8" s="13">
        <v>17</v>
      </c>
      <c r="V8" s="13" t="s">
        <v>53</v>
      </c>
      <c r="W8" s="13" t="s">
        <v>54</v>
      </c>
      <c r="X8" s="31">
        <v>44309.86041666667</v>
      </c>
      <c r="Y8" s="13" t="s">
        <v>55</v>
      </c>
      <c r="Z8" s="13" t="s">
        <v>56</v>
      </c>
      <c r="AA8" s="10"/>
      <c r="AB8" s="10"/>
      <c r="AC8" s="10"/>
      <c r="AD8" s="11"/>
    </row>
    <row r="9" spans="1:30" x14ac:dyDescent="0.45">
      <c r="A9" s="84"/>
      <c r="B9" s="85"/>
      <c r="C9" s="10">
        <v>11</v>
      </c>
      <c r="D9" s="10">
        <f t="shared" si="0"/>
        <v>889909082</v>
      </c>
      <c r="E9" s="10" t="str">
        <f t="shared" si="1"/>
        <v>大利　蒼葉</v>
      </c>
      <c r="F9" s="11">
        <f t="shared" si="2"/>
        <v>38072</v>
      </c>
      <c r="G9" s="10">
        <f t="shared" si="3"/>
        <v>17</v>
      </c>
      <c r="H9" s="10"/>
      <c r="I9" s="10"/>
      <c r="J9" s="10"/>
      <c r="K9" s="11"/>
      <c r="L9" s="10">
        <v>8</v>
      </c>
      <c r="N9" s="12">
        <v>6</v>
      </c>
      <c r="O9" s="10">
        <v>357864257</v>
      </c>
      <c r="P9" s="10" t="s">
        <v>158</v>
      </c>
      <c r="Q9" s="10" t="s">
        <v>68</v>
      </c>
      <c r="R9" s="10" t="s">
        <v>169</v>
      </c>
      <c r="S9" s="10" t="s">
        <v>69</v>
      </c>
      <c r="T9" s="11">
        <v>38024</v>
      </c>
      <c r="U9" s="13">
        <v>17</v>
      </c>
      <c r="V9" s="13" t="s">
        <v>53</v>
      </c>
      <c r="W9" s="13" t="s">
        <v>54</v>
      </c>
      <c r="X9" s="31">
        <v>44309.86041666667</v>
      </c>
      <c r="Y9" s="13" t="s">
        <v>55</v>
      </c>
      <c r="Z9" s="13" t="s">
        <v>56</v>
      </c>
      <c r="AA9" s="10"/>
      <c r="AB9" s="10"/>
      <c r="AC9" s="10"/>
      <c r="AD9" s="11"/>
    </row>
    <row r="10" spans="1:30" x14ac:dyDescent="0.45">
      <c r="A10" s="84"/>
      <c r="B10" s="85"/>
      <c r="C10" s="10">
        <v>12</v>
      </c>
      <c r="D10" s="10">
        <f t="shared" si="0"/>
        <v>830126349</v>
      </c>
      <c r="E10" s="10" t="str">
        <f t="shared" si="1"/>
        <v>春日　創</v>
      </c>
      <c r="F10" s="11">
        <f t="shared" si="2"/>
        <v>38083</v>
      </c>
      <c r="G10" s="10">
        <f t="shared" si="3"/>
        <v>16</v>
      </c>
      <c r="H10" s="10"/>
      <c r="I10" s="10"/>
      <c r="J10" s="10"/>
      <c r="K10" s="11"/>
      <c r="L10" s="10">
        <v>9</v>
      </c>
      <c r="N10" s="12">
        <v>7</v>
      </c>
      <c r="O10" s="10">
        <v>840384414</v>
      </c>
      <c r="P10" s="10" t="s">
        <v>159</v>
      </c>
      <c r="Q10" s="10" t="s">
        <v>70</v>
      </c>
      <c r="R10" s="10" t="s">
        <v>170</v>
      </c>
      <c r="S10" s="10" t="s">
        <v>71</v>
      </c>
      <c r="T10" s="11">
        <v>38043</v>
      </c>
      <c r="U10" s="13">
        <v>17</v>
      </c>
      <c r="V10" s="13" t="s">
        <v>53</v>
      </c>
      <c r="W10" s="13" t="s">
        <v>54</v>
      </c>
      <c r="X10" s="31">
        <v>44309.86041666667</v>
      </c>
      <c r="Y10" s="13" t="s">
        <v>55</v>
      </c>
      <c r="Z10" s="13" t="s">
        <v>56</v>
      </c>
      <c r="AA10" s="10"/>
      <c r="AB10" s="10"/>
      <c r="AC10" s="10"/>
      <c r="AD10" s="11"/>
    </row>
    <row r="11" spans="1:30" x14ac:dyDescent="0.45">
      <c r="A11" s="84"/>
      <c r="B11" s="85"/>
      <c r="C11" s="10">
        <v>13</v>
      </c>
      <c r="D11" s="10">
        <f t="shared" si="0"/>
        <v>987802750</v>
      </c>
      <c r="E11" s="10" t="str">
        <f t="shared" si="1"/>
        <v>二日市　匠吾</v>
      </c>
      <c r="F11" s="11">
        <f t="shared" si="2"/>
        <v>38207</v>
      </c>
      <c r="G11" s="10">
        <f t="shared" si="3"/>
        <v>16</v>
      </c>
      <c r="H11" s="10"/>
      <c r="I11" s="10"/>
      <c r="J11" s="10"/>
      <c r="K11" s="11"/>
      <c r="L11" s="10">
        <v>10</v>
      </c>
      <c r="N11" s="12">
        <v>8</v>
      </c>
      <c r="O11" s="10">
        <v>889909082</v>
      </c>
      <c r="P11" s="10" t="s">
        <v>160</v>
      </c>
      <c r="Q11" s="10" t="s">
        <v>72</v>
      </c>
      <c r="R11" s="10" t="s">
        <v>171</v>
      </c>
      <c r="S11" s="10" t="s">
        <v>73</v>
      </c>
      <c r="T11" s="11">
        <v>38072</v>
      </c>
      <c r="U11" s="13">
        <v>17</v>
      </c>
      <c r="V11" s="13" t="s">
        <v>53</v>
      </c>
      <c r="W11" s="13" t="s">
        <v>54</v>
      </c>
      <c r="X11" s="31">
        <v>44309.86041666667</v>
      </c>
      <c r="Y11" s="13" t="s">
        <v>55</v>
      </c>
      <c r="Z11" s="13" t="s">
        <v>56</v>
      </c>
      <c r="AA11" s="10"/>
      <c r="AB11" s="10"/>
      <c r="AC11" s="10"/>
      <c r="AD11" s="11"/>
    </row>
    <row r="12" spans="1:30" x14ac:dyDescent="0.45">
      <c r="A12" s="84"/>
      <c r="B12" s="85"/>
      <c r="C12" s="10">
        <v>14</v>
      </c>
      <c r="D12" s="10">
        <f t="shared" si="0"/>
        <v>871809267</v>
      </c>
      <c r="E12" s="10" t="str">
        <f t="shared" si="1"/>
        <v>御陵　駿希</v>
      </c>
      <c r="F12" s="11">
        <f t="shared" si="2"/>
        <v>38211</v>
      </c>
      <c r="G12" s="10">
        <f t="shared" si="3"/>
        <v>16</v>
      </c>
      <c r="H12" s="10"/>
      <c r="I12" s="10"/>
      <c r="J12" s="10"/>
      <c r="K12" s="11"/>
      <c r="L12" s="10">
        <v>11</v>
      </c>
      <c r="N12" s="12">
        <v>9</v>
      </c>
      <c r="O12" s="10">
        <v>830126349</v>
      </c>
      <c r="P12" s="10" t="s">
        <v>154</v>
      </c>
      <c r="Q12" s="10" t="s">
        <v>74</v>
      </c>
      <c r="R12" s="10" t="s">
        <v>165</v>
      </c>
      <c r="S12" s="10" t="s">
        <v>75</v>
      </c>
      <c r="T12" s="11">
        <v>38083</v>
      </c>
      <c r="U12" s="13">
        <v>16</v>
      </c>
      <c r="V12" s="13" t="s">
        <v>53</v>
      </c>
      <c r="W12" s="13" t="s">
        <v>54</v>
      </c>
      <c r="X12" s="31">
        <v>44309.86041666667</v>
      </c>
      <c r="Y12" s="13" t="s">
        <v>55</v>
      </c>
      <c r="Z12" s="13" t="s">
        <v>56</v>
      </c>
      <c r="AA12" s="10"/>
      <c r="AB12" s="10"/>
      <c r="AC12" s="10"/>
      <c r="AD12" s="11"/>
    </row>
    <row r="13" spans="1:30" x14ac:dyDescent="0.45">
      <c r="A13" s="84"/>
      <c r="B13" s="85"/>
      <c r="C13" s="10">
        <v>15</v>
      </c>
      <c r="D13" s="10">
        <f t="shared" si="0"/>
        <v>117898438</v>
      </c>
      <c r="E13" s="10" t="str">
        <f t="shared" si="1"/>
        <v>太宰府西　皓太</v>
      </c>
      <c r="F13" s="11">
        <f t="shared" si="2"/>
        <v>38212</v>
      </c>
      <c r="G13" s="10">
        <f t="shared" si="3"/>
        <v>16</v>
      </c>
      <c r="H13" s="10"/>
      <c r="I13" s="10"/>
      <c r="J13" s="10"/>
      <c r="K13" s="11"/>
      <c r="L13" s="10">
        <v>12</v>
      </c>
      <c r="N13" s="12">
        <v>10</v>
      </c>
      <c r="O13" s="10">
        <v>987802750</v>
      </c>
      <c r="P13" s="10" t="s">
        <v>161</v>
      </c>
      <c r="Q13" s="10" t="s">
        <v>76</v>
      </c>
      <c r="R13" s="10" t="s">
        <v>172</v>
      </c>
      <c r="S13" s="10" t="s">
        <v>77</v>
      </c>
      <c r="T13" s="11">
        <v>38207</v>
      </c>
      <c r="U13" s="13">
        <v>16</v>
      </c>
      <c r="V13" s="13" t="s">
        <v>53</v>
      </c>
      <c r="W13" s="13" t="s">
        <v>54</v>
      </c>
      <c r="X13" s="31">
        <v>44309.86041666667</v>
      </c>
      <c r="Y13" s="13" t="s">
        <v>55</v>
      </c>
      <c r="Z13" s="13" t="s">
        <v>56</v>
      </c>
      <c r="AA13" s="10"/>
      <c r="AB13" s="10"/>
      <c r="AC13" s="10"/>
      <c r="AD13" s="11"/>
    </row>
    <row r="14" spans="1:30" x14ac:dyDescent="0.45">
      <c r="A14" s="84"/>
      <c r="B14" s="85"/>
      <c r="C14" s="10">
        <v>16</v>
      </c>
      <c r="D14" s="10">
        <f t="shared" si="0"/>
        <v>820331113</v>
      </c>
      <c r="E14" s="10" t="str">
        <f t="shared" si="1"/>
        <v>二日市　眞矢</v>
      </c>
      <c r="F14" s="11">
        <f t="shared" si="2"/>
        <v>38216</v>
      </c>
      <c r="G14" s="10">
        <f t="shared" si="3"/>
        <v>16</v>
      </c>
      <c r="H14" s="10"/>
      <c r="I14" s="10"/>
      <c r="J14" s="10"/>
      <c r="K14" s="11"/>
      <c r="L14" s="10">
        <v>13</v>
      </c>
      <c r="N14" s="12">
        <v>11</v>
      </c>
      <c r="O14" s="10">
        <v>871809267</v>
      </c>
      <c r="P14" s="10" t="s">
        <v>162</v>
      </c>
      <c r="Q14" s="10" t="s">
        <v>78</v>
      </c>
      <c r="R14" s="10" t="s">
        <v>173</v>
      </c>
      <c r="S14" s="10" t="s">
        <v>79</v>
      </c>
      <c r="T14" s="11">
        <v>38211</v>
      </c>
      <c r="U14" s="13">
        <v>16</v>
      </c>
      <c r="V14" s="13" t="s">
        <v>53</v>
      </c>
      <c r="W14" s="13" t="s">
        <v>54</v>
      </c>
      <c r="X14" s="31">
        <v>44309.86041666667</v>
      </c>
      <c r="Y14" s="13" t="s">
        <v>55</v>
      </c>
      <c r="Z14" s="13" t="s">
        <v>56</v>
      </c>
      <c r="AA14" s="10"/>
      <c r="AB14" s="10"/>
      <c r="AC14" s="10"/>
      <c r="AD14" s="11"/>
    </row>
    <row r="15" spans="1:30" x14ac:dyDescent="0.45">
      <c r="A15" s="84"/>
      <c r="B15" s="85"/>
      <c r="C15" s="10">
        <v>17</v>
      </c>
      <c r="D15" s="10">
        <f t="shared" si="0"/>
        <v>758565681</v>
      </c>
      <c r="E15" s="10" t="str">
        <f t="shared" si="1"/>
        <v>大利　匠都</v>
      </c>
      <c r="F15" s="11">
        <f t="shared" si="2"/>
        <v>38224</v>
      </c>
      <c r="G15" s="10">
        <f t="shared" si="3"/>
        <v>16</v>
      </c>
      <c r="H15" s="10"/>
      <c r="I15" s="10"/>
      <c r="J15" s="10"/>
      <c r="K15" s="11"/>
      <c r="L15" s="10">
        <v>14</v>
      </c>
      <c r="N15" s="12">
        <v>12</v>
      </c>
      <c r="O15" s="10">
        <v>117898438</v>
      </c>
      <c r="P15" s="10" t="s">
        <v>163</v>
      </c>
      <c r="Q15" s="10" t="s">
        <v>80</v>
      </c>
      <c r="R15" s="10" t="s">
        <v>174</v>
      </c>
      <c r="S15" s="10" t="s">
        <v>81</v>
      </c>
      <c r="T15" s="11">
        <v>38212</v>
      </c>
      <c r="U15" s="13">
        <v>16</v>
      </c>
      <c r="V15" s="13" t="s">
        <v>53</v>
      </c>
      <c r="W15" s="13" t="s">
        <v>54</v>
      </c>
      <c r="X15" s="31">
        <v>44309.86041666667</v>
      </c>
      <c r="Y15" s="13" t="s">
        <v>55</v>
      </c>
      <c r="Z15" s="13" t="s">
        <v>56</v>
      </c>
      <c r="AA15" s="10"/>
      <c r="AB15" s="10"/>
      <c r="AC15" s="10"/>
      <c r="AD15" s="11"/>
    </row>
    <row r="16" spans="1:30" x14ac:dyDescent="0.45">
      <c r="A16" s="84"/>
      <c r="B16" s="85"/>
      <c r="C16" s="10">
        <v>18</v>
      </c>
      <c r="D16" s="10">
        <f t="shared" si="0"/>
        <v>544504604</v>
      </c>
      <c r="E16" s="10" t="str">
        <f t="shared" si="1"/>
        <v>春日北　亮太</v>
      </c>
      <c r="F16" s="11">
        <f t="shared" si="2"/>
        <v>38241</v>
      </c>
      <c r="G16" s="10">
        <f t="shared" si="3"/>
        <v>16</v>
      </c>
      <c r="H16" s="10"/>
      <c r="I16" s="10"/>
      <c r="J16" s="10"/>
      <c r="K16" s="11"/>
      <c r="L16" s="10">
        <v>15</v>
      </c>
      <c r="N16" s="12">
        <v>13</v>
      </c>
      <c r="O16" s="10">
        <v>820331113</v>
      </c>
      <c r="P16" s="10" t="s">
        <v>161</v>
      </c>
      <c r="Q16" s="10" t="s">
        <v>82</v>
      </c>
      <c r="R16" s="10" t="s">
        <v>172</v>
      </c>
      <c r="S16" s="10" t="s">
        <v>83</v>
      </c>
      <c r="T16" s="11">
        <v>38216</v>
      </c>
      <c r="U16" s="13">
        <v>16</v>
      </c>
      <c r="V16" s="13" t="s">
        <v>53</v>
      </c>
      <c r="W16" s="13" t="s">
        <v>54</v>
      </c>
      <c r="X16" s="31">
        <v>44309.86041666667</v>
      </c>
      <c r="Y16" s="13" t="s">
        <v>55</v>
      </c>
      <c r="Z16" s="13" t="s">
        <v>56</v>
      </c>
      <c r="AA16" s="10"/>
      <c r="AB16" s="10"/>
      <c r="AC16" s="10"/>
      <c r="AD16" s="11"/>
    </row>
    <row r="17" spans="1:30" x14ac:dyDescent="0.45">
      <c r="A17" s="86" t="s">
        <v>2</v>
      </c>
      <c r="B17" s="87"/>
      <c r="C17" s="14"/>
      <c r="D17" s="10" t="str">
        <f t="shared" ref="D17:D25" si="4">IF($L17="","",VLOOKUP($L17,$N$4:$X$53,2))</f>
        <v/>
      </c>
      <c r="E17" s="10" t="str">
        <f t="shared" ref="E17:E25" si="5">IF($L17="","",VLOOKUP($L17,$N$4:$X$53,3)&amp;"　"&amp;VLOOKUP($L17,$N$4:$X$53,4))</f>
        <v/>
      </c>
      <c r="F17" s="11" t="str">
        <f t="shared" ref="F17:F25" si="6">IF($L17="","",VLOOKUP($L17,$N$4:$X$53,7))</f>
        <v/>
      </c>
      <c r="G17" s="10" t="str">
        <f t="shared" ref="G17:G25" si="7">IF($L17="","",VLOOKUP($L17,$N$4:$X$53,8))</f>
        <v/>
      </c>
      <c r="H17" s="10" t="str">
        <f t="shared" ref="H17:H25" si="8">IF($L17="","",VLOOKUP($L17,$N$4:$AD$53,14))</f>
        <v/>
      </c>
      <c r="I17" s="10" t="str">
        <f t="shared" ref="I17:I25" si="9">IF($L17="","",VLOOKUP($L17,$N$4:$AD$53,15))</f>
        <v/>
      </c>
      <c r="J17" s="10" t="str">
        <f t="shared" ref="J17:J25" si="10">IF($L17="","",VLOOKUP($L17,$N$4:$AD$53,16))</f>
        <v/>
      </c>
      <c r="K17" s="11" t="str">
        <f t="shared" ref="K17:K25" si="11">IF($L17="","",VLOOKUP($L17,$N$4:$AD$53,17))</f>
        <v/>
      </c>
      <c r="L17" s="10"/>
      <c r="N17" s="12">
        <v>14</v>
      </c>
      <c r="O17" s="10">
        <v>758565681</v>
      </c>
      <c r="P17" s="10" t="s">
        <v>160</v>
      </c>
      <c r="Q17" s="10" t="s">
        <v>84</v>
      </c>
      <c r="R17" s="10" t="s">
        <v>171</v>
      </c>
      <c r="S17" s="10" t="s">
        <v>85</v>
      </c>
      <c r="T17" s="11">
        <v>38224</v>
      </c>
      <c r="U17" s="13">
        <v>16</v>
      </c>
      <c r="V17" s="13" t="s">
        <v>53</v>
      </c>
      <c r="W17" s="13" t="s">
        <v>54</v>
      </c>
      <c r="X17" s="31">
        <v>44309.86041666667</v>
      </c>
      <c r="Y17" s="13" t="s">
        <v>55</v>
      </c>
      <c r="Z17" s="13" t="s">
        <v>56</v>
      </c>
      <c r="AA17" s="10"/>
      <c r="AB17" s="10"/>
      <c r="AC17" s="10"/>
      <c r="AD17" s="11"/>
    </row>
    <row r="18" spans="1:30" x14ac:dyDescent="0.45">
      <c r="A18" s="86" t="s">
        <v>29</v>
      </c>
      <c r="B18" s="87"/>
      <c r="C18" s="14"/>
      <c r="D18" s="10" t="str">
        <f t="shared" si="4"/>
        <v/>
      </c>
      <c r="E18" s="10" t="str">
        <f t="shared" si="5"/>
        <v/>
      </c>
      <c r="F18" s="11" t="str">
        <f t="shared" si="6"/>
        <v/>
      </c>
      <c r="G18" s="10" t="str">
        <f t="shared" si="7"/>
        <v/>
      </c>
      <c r="H18" s="10" t="str">
        <f t="shared" si="8"/>
        <v/>
      </c>
      <c r="I18" s="10" t="str">
        <f t="shared" si="9"/>
        <v/>
      </c>
      <c r="J18" s="10" t="str">
        <f t="shared" si="10"/>
        <v/>
      </c>
      <c r="K18" s="11" t="str">
        <f t="shared" si="11"/>
        <v/>
      </c>
      <c r="L18" s="10"/>
      <c r="N18" s="12">
        <v>15</v>
      </c>
      <c r="O18" s="10">
        <v>544504604</v>
      </c>
      <c r="P18" s="10" t="s">
        <v>152</v>
      </c>
      <c r="Q18" s="10" t="s">
        <v>86</v>
      </c>
      <c r="R18" s="10" t="s">
        <v>164</v>
      </c>
      <c r="S18" s="10" t="s">
        <v>87</v>
      </c>
      <c r="T18" s="11">
        <v>38241</v>
      </c>
      <c r="U18" s="13">
        <v>16</v>
      </c>
      <c r="V18" s="13" t="s">
        <v>53</v>
      </c>
      <c r="W18" s="13" t="s">
        <v>54</v>
      </c>
      <c r="X18" s="31">
        <v>44309.86041666667</v>
      </c>
      <c r="Y18" s="13" t="s">
        <v>55</v>
      </c>
      <c r="Z18" s="13" t="s">
        <v>56</v>
      </c>
      <c r="AA18" s="10"/>
      <c r="AB18" s="10"/>
      <c r="AC18" s="10"/>
      <c r="AD18" s="11"/>
    </row>
    <row r="19" spans="1:30" x14ac:dyDescent="0.45">
      <c r="B19" s="88" t="s">
        <v>52</v>
      </c>
      <c r="C19" s="14"/>
      <c r="D19" s="10" t="str">
        <f t="shared" si="4"/>
        <v/>
      </c>
      <c r="E19" s="10" t="str">
        <f t="shared" si="5"/>
        <v/>
      </c>
      <c r="F19" s="11" t="str">
        <f t="shared" si="6"/>
        <v/>
      </c>
      <c r="G19" s="10" t="str">
        <f t="shared" si="7"/>
        <v/>
      </c>
      <c r="H19" s="10" t="str">
        <f t="shared" si="8"/>
        <v/>
      </c>
      <c r="I19" s="10" t="str">
        <f t="shared" si="9"/>
        <v/>
      </c>
      <c r="J19" s="10" t="str">
        <f t="shared" si="10"/>
        <v/>
      </c>
      <c r="K19" s="11" t="str">
        <f t="shared" si="11"/>
        <v/>
      </c>
      <c r="L19" s="10"/>
      <c r="N19" s="12">
        <v>16</v>
      </c>
      <c r="O19" s="10">
        <v>848625676</v>
      </c>
      <c r="P19" s="10" t="s">
        <v>154</v>
      </c>
      <c r="Q19" s="10" t="s">
        <v>88</v>
      </c>
      <c r="R19" s="10" t="s">
        <v>165</v>
      </c>
      <c r="S19" s="10" t="s">
        <v>89</v>
      </c>
      <c r="T19" s="11">
        <v>38252</v>
      </c>
      <c r="U19" s="13">
        <v>16</v>
      </c>
      <c r="V19" s="13" t="s">
        <v>53</v>
      </c>
      <c r="W19" s="13" t="s">
        <v>54</v>
      </c>
      <c r="X19" s="31">
        <v>44309.86041666667</v>
      </c>
      <c r="Y19" s="13" t="s">
        <v>55</v>
      </c>
      <c r="Z19" s="13" t="s">
        <v>56</v>
      </c>
      <c r="AA19" s="10"/>
      <c r="AB19" s="10"/>
      <c r="AC19" s="10"/>
      <c r="AD19" s="11"/>
    </row>
    <row r="20" spans="1:30" x14ac:dyDescent="0.45">
      <c r="B20" s="88"/>
      <c r="C20" s="14"/>
      <c r="D20" s="10" t="str">
        <f t="shared" si="4"/>
        <v/>
      </c>
      <c r="E20" s="10" t="str">
        <f t="shared" si="5"/>
        <v/>
      </c>
      <c r="F20" s="11" t="str">
        <f t="shared" si="6"/>
        <v/>
      </c>
      <c r="G20" s="10" t="str">
        <f t="shared" si="7"/>
        <v/>
      </c>
      <c r="H20" s="10" t="str">
        <f t="shared" si="8"/>
        <v/>
      </c>
      <c r="I20" s="10" t="str">
        <f t="shared" si="9"/>
        <v/>
      </c>
      <c r="J20" s="10" t="str">
        <f t="shared" si="10"/>
        <v/>
      </c>
      <c r="K20" s="11" t="str">
        <f t="shared" si="11"/>
        <v/>
      </c>
      <c r="L20" s="10"/>
      <c r="N20" s="12">
        <v>17</v>
      </c>
      <c r="O20" s="10">
        <v>898925057</v>
      </c>
      <c r="P20" s="10" t="s">
        <v>155</v>
      </c>
      <c r="Q20" s="10" t="s">
        <v>90</v>
      </c>
      <c r="R20" s="10" t="s">
        <v>166</v>
      </c>
      <c r="S20" s="10" t="s">
        <v>91</v>
      </c>
      <c r="T20" s="11">
        <v>38263</v>
      </c>
      <c r="U20" s="13">
        <v>16</v>
      </c>
      <c r="V20" s="13" t="s">
        <v>53</v>
      </c>
      <c r="W20" s="13" t="s">
        <v>54</v>
      </c>
      <c r="X20" s="31">
        <v>44309.86041666667</v>
      </c>
      <c r="Y20" s="13" t="s">
        <v>55</v>
      </c>
      <c r="Z20" s="13" t="s">
        <v>56</v>
      </c>
      <c r="AA20" s="10"/>
      <c r="AB20" s="10"/>
      <c r="AC20" s="10"/>
      <c r="AD20" s="11"/>
    </row>
    <row r="21" spans="1:30" x14ac:dyDescent="0.45">
      <c r="B21" s="88"/>
      <c r="C21" s="14"/>
      <c r="D21" s="10" t="str">
        <f t="shared" si="4"/>
        <v/>
      </c>
      <c r="E21" s="10" t="str">
        <f t="shared" si="5"/>
        <v/>
      </c>
      <c r="F21" s="11" t="str">
        <f t="shared" si="6"/>
        <v/>
      </c>
      <c r="G21" s="10" t="str">
        <f t="shared" si="7"/>
        <v/>
      </c>
      <c r="H21" s="10" t="str">
        <f t="shared" si="8"/>
        <v/>
      </c>
      <c r="I21" s="10" t="str">
        <f t="shared" si="9"/>
        <v/>
      </c>
      <c r="J21" s="10" t="str">
        <f t="shared" si="10"/>
        <v/>
      </c>
      <c r="K21" s="11" t="str">
        <f t="shared" si="11"/>
        <v/>
      </c>
      <c r="L21" s="10"/>
      <c r="N21" s="12">
        <v>18</v>
      </c>
      <c r="O21" s="10">
        <v>410913189</v>
      </c>
      <c r="P21" s="10" t="s">
        <v>156</v>
      </c>
      <c r="Q21" s="10" t="s">
        <v>92</v>
      </c>
      <c r="R21" s="10" t="s">
        <v>167</v>
      </c>
      <c r="S21" s="10" t="s">
        <v>93</v>
      </c>
      <c r="T21" s="11">
        <v>38287</v>
      </c>
      <c r="U21" s="13">
        <v>16</v>
      </c>
      <c r="V21" s="13" t="s">
        <v>53</v>
      </c>
      <c r="W21" s="13" t="s">
        <v>54</v>
      </c>
      <c r="X21" s="31">
        <v>44309.86041666667</v>
      </c>
      <c r="Y21" s="13" t="s">
        <v>55</v>
      </c>
      <c r="Z21" s="13" t="s">
        <v>56</v>
      </c>
      <c r="AA21" s="10"/>
      <c r="AB21" s="10"/>
      <c r="AC21" s="10"/>
      <c r="AD21" s="11"/>
    </row>
    <row r="22" spans="1:30" x14ac:dyDescent="0.45">
      <c r="B22" s="88"/>
      <c r="C22" s="14"/>
      <c r="D22" s="10" t="str">
        <f t="shared" si="4"/>
        <v/>
      </c>
      <c r="E22" s="10" t="str">
        <f t="shared" si="5"/>
        <v/>
      </c>
      <c r="F22" s="11" t="str">
        <f t="shared" si="6"/>
        <v/>
      </c>
      <c r="G22" s="10" t="str">
        <f t="shared" si="7"/>
        <v/>
      </c>
      <c r="H22" s="10" t="str">
        <f t="shared" si="8"/>
        <v/>
      </c>
      <c r="I22" s="10" t="str">
        <f t="shared" si="9"/>
        <v/>
      </c>
      <c r="J22" s="10" t="str">
        <f t="shared" si="10"/>
        <v/>
      </c>
      <c r="K22" s="11" t="str">
        <f t="shared" si="11"/>
        <v/>
      </c>
      <c r="L22" s="10"/>
      <c r="N22" s="12">
        <v>19</v>
      </c>
      <c r="O22" s="10">
        <v>699346115</v>
      </c>
      <c r="P22" s="10" t="s">
        <v>157</v>
      </c>
      <c r="Q22" s="10" t="s">
        <v>94</v>
      </c>
      <c r="R22" s="10" t="s">
        <v>168</v>
      </c>
      <c r="S22" s="10" t="s">
        <v>95</v>
      </c>
      <c r="T22" s="11">
        <v>38289</v>
      </c>
      <c r="U22" s="13">
        <v>16</v>
      </c>
      <c r="V22" s="13" t="s">
        <v>53</v>
      </c>
      <c r="W22" s="13" t="s">
        <v>54</v>
      </c>
      <c r="X22" s="31">
        <v>44309.86041666667</v>
      </c>
      <c r="Y22" s="13" t="s">
        <v>55</v>
      </c>
      <c r="Z22" s="13" t="s">
        <v>56</v>
      </c>
      <c r="AA22" s="10"/>
      <c r="AB22" s="10"/>
      <c r="AC22" s="10"/>
      <c r="AD22" s="11"/>
    </row>
    <row r="23" spans="1:30" x14ac:dyDescent="0.45">
      <c r="A23" s="89" t="s">
        <v>151</v>
      </c>
      <c r="B23" s="90"/>
      <c r="C23" s="14"/>
      <c r="D23" s="10" t="str">
        <f t="shared" si="4"/>
        <v/>
      </c>
      <c r="E23" s="10" t="str">
        <f t="shared" si="5"/>
        <v/>
      </c>
      <c r="F23" s="11" t="str">
        <f t="shared" si="6"/>
        <v/>
      </c>
      <c r="G23" s="10" t="str">
        <f t="shared" si="7"/>
        <v/>
      </c>
      <c r="H23" s="10" t="str">
        <f t="shared" si="8"/>
        <v/>
      </c>
      <c r="I23" s="10" t="str">
        <f t="shared" si="9"/>
        <v/>
      </c>
      <c r="J23" s="10" t="str">
        <f t="shared" si="10"/>
        <v/>
      </c>
      <c r="K23" s="11" t="str">
        <f t="shared" si="11"/>
        <v/>
      </c>
      <c r="L23" s="10"/>
      <c r="N23" s="12">
        <v>20</v>
      </c>
      <c r="O23" s="10">
        <v>588627634</v>
      </c>
      <c r="P23" s="10" t="s">
        <v>158</v>
      </c>
      <c r="Q23" s="10" t="s">
        <v>96</v>
      </c>
      <c r="R23" s="10" t="s">
        <v>169</v>
      </c>
      <c r="S23" s="10" t="s">
        <v>97</v>
      </c>
      <c r="T23" s="11">
        <v>38308</v>
      </c>
      <c r="U23" s="13">
        <v>16</v>
      </c>
      <c r="V23" s="13" t="s">
        <v>53</v>
      </c>
      <c r="W23" s="13" t="s">
        <v>54</v>
      </c>
      <c r="X23" s="31">
        <v>44309.86041666667</v>
      </c>
      <c r="Y23" s="13" t="s">
        <v>55</v>
      </c>
      <c r="Z23" s="13" t="s">
        <v>56</v>
      </c>
      <c r="AA23" s="10"/>
      <c r="AB23" s="10"/>
      <c r="AC23" s="10"/>
      <c r="AD23" s="11"/>
    </row>
    <row r="24" spans="1:30" x14ac:dyDescent="0.45">
      <c r="A24" s="90"/>
      <c r="B24" s="90"/>
      <c r="C24" s="14"/>
      <c r="D24" s="10" t="str">
        <f t="shared" si="4"/>
        <v/>
      </c>
      <c r="E24" s="10" t="str">
        <f t="shared" si="5"/>
        <v/>
      </c>
      <c r="F24" s="11" t="str">
        <f t="shared" si="6"/>
        <v/>
      </c>
      <c r="G24" s="10" t="str">
        <f t="shared" si="7"/>
        <v/>
      </c>
      <c r="H24" s="10" t="str">
        <f t="shared" si="8"/>
        <v/>
      </c>
      <c r="I24" s="10" t="str">
        <f t="shared" si="9"/>
        <v/>
      </c>
      <c r="J24" s="10" t="str">
        <f t="shared" si="10"/>
        <v/>
      </c>
      <c r="K24" s="11" t="str">
        <f t="shared" si="11"/>
        <v/>
      </c>
      <c r="L24" s="10"/>
      <c r="N24" s="12">
        <v>21</v>
      </c>
      <c r="O24" s="10">
        <v>243856438</v>
      </c>
      <c r="P24" s="10" t="s">
        <v>159</v>
      </c>
      <c r="Q24" s="10" t="s">
        <v>98</v>
      </c>
      <c r="R24" s="10" t="s">
        <v>170</v>
      </c>
      <c r="S24" s="10" t="s">
        <v>93</v>
      </c>
      <c r="T24" s="11">
        <v>38313</v>
      </c>
      <c r="U24" s="13">
        <v>16</v>
      </c>
      <c r="V24" s="13" t="s">
        <v>53</v>
      </c>
      <c r="W24" s="13" t="s">
        <v>54</v>
      </c>
      <c r="X24" s="31">
        <v>44309.86041666667</v>
      </c>
      <c r="Y24" s="13" t="s">
        <v>55</v>
      </c>
      <c r="Z24" s="13" t="s">
        <v>56</v>
      </c>
      <c r="AA24" s="10"/>
      <c r="AB24" s="10"/>
      <c r="AC24" s="10"/>
      <c r="AD24" s="11"/>
    </row>
    <row r="25" spans="1:30" x14ac:dyDescent="0.45">
      <c r="A25" s="90"/>
      <c r="B25" s="90"/>
      <c r="C25" s="14"/>
      <c r="D25" s="10" t="str">
        <f t="shared" si="4"/>
        <v/>
      </c>
      <c r="E25" s="10" t="str">
        <f t="shared" si="5"/>
        <v/>
      </c>
      <c r="F25" s="11" t="str">
        <f t="shared" si="6"/>
        <v/>
      </c>
      <c r="G25" s="10" t="str">
        <f t="shared" si="7"/>
        <v/>
      </c>
      <c r="H25" s="10" t="str">
        <f t="shared" si="8"/>
        <v/>
      </c>
      <c r="I25" s="10" t="str">
        <f t="shared" si="9"/>
        <v/>
      </c>
      <c r="J25" s="10" t="str">
        <f t="shared" si="10"/>
        <v/>
      </c>
      <c r="K25" s="11" t="str">
        <f t="shared" si="11"/>
        <v/>
      </c>
      <c r="L25" s="10"/>
      <c r="N25" s="12">
        <v>22</v>
      </c>
      <c r="O25" s="10">
        <v>248592441</v>
      </c>
      <c r="P25" s="10" t="s">
        <v>160</v>
      </c>
      <c r="Q25" s="10" t="s">
        <v>99</v>
      </c>
      <c r="R25" s="10" t="s">
        <v>171</v>
      </c>
      <c r="S25" s="10" t="s">
        <v>100</v>
      </c>
      <c r="T25" s="11">
        <v>38337</v>
      </c>
      <c r="U25" s="13">
        <v>16</v>
      </c>
      <c r="V25" s="13" t="s">
        <v>53</v>
      </c>
      <c r="W25" s="13" t="s">
        <v>54</v>
      </c>
      <c r="X25" s="31">
        <v>44309.86041666667</v>
      </c>
      <c r="Y25" s="13" t="s">
        <v>55</v>
      </c>
      <c r="Z25" s="13" t="s">
        <v>56</v>
      </c>
      <c r="AA25" s="10"/>
      <c r="AB25" s="10"/>
      <c r="AC25" s="10"/>
      <c r="AD25" s="11"/>
    </row>
    <row r="26" spans="1:30" x14ac:dyDescent="0.45">
      <c r="N26" s="12">
        <v>23</v>
      </c>
      <c r="O26" s="10">
        <v>508455475</v>
      </c>
      <c r="P26" s="10" t="s">
        <v>154</v>
      </c>
      <c r="Q26" s="10" t="s">
        <v>101</v>
      </c>
      <c r="R26" s="10" t="s">
        <v>165</v>
      </c>
      <c r="S26" s="10" t="s">
        <v>102</v>
      </c>
      <c r="T26" s="11">
        <v>38450</v>
      </c>
      <c r="U26" s="13">
        <v>15</v>
      </c>
      <c r="V26" s="13" t="s">
        <v>53</v>
      </c>
      <c r="W26" s="13" t="s">
        <v>54</v>
      </c>
      <c r="X26" s="31">
        <v>44309.86041666667</v>
      </c>
      <c r="Y26" s="13" t="s">
        <v>55</v>
      </c>
      <c r="Z26" s="13" t="s">
        <v>56</v>
      </c>
      <c r="AA26" s="10"/>
      <c r="AB26" s="10"/>
      <c r="AC26" s="10"/>
      <c r="AD26" s="11"/>
    </row>
    <row r="27" spans="1:30" x14ac:dyDescent="0.45">
      <c r="N27" s="12">
        <v>24</v>
      </c>
      <c r="O27" s="10">
        <v>510591443</v>
      </c>
      <c r="P27" s="10" t="s">
        <v>161</v>
      </c>
      <c r="Q27" s="10" t="s">
        <v>103</v>
      </c>
      <c r="R27" s="10" t="s">
        <v>172</v>
      </c>
      <c r="S27" s="10" t="s">
        <v>104</v>
      </c>
      <c r="T27" s="11">
        <v>38494</v>
      </c>
      <c r="U27" s="13">
        <v>15</v>
      </c>
      <c r="V27" s="13" t="s">
        <v>53</v>
      </c>
      <c r="W27" s="13" t="s">
        <v>54</v>
      </c>
      <c r="X27" s="31">
        <v>44309.86041666667</v>
      </c>
      <c r="Y27" s="13" t="s">
        <v>55</v>
      </c>
      <c r="Z27" s="13" t="s">
        <v>56</v>
      </c>
      <c r="AA27" s="10"/>
      <c r="AB27" s="10"/>
      <c r="AC27" s="10"/>
      <c r="AD27" s="11"/>
    </row>
    <row r="28" spans="1:30" x14ac:dyDescent="0.45">
      <c r="N28" s="12">
        <v>25</v>
      </c>
      <c r="O28" s="10">
        <v>511077225</v>
      </c>
      <c r="P28" s="10" t="s">
        <v>162</v>
      </c>
      <c r="Q28" s="10" t="s">
        <v>105</v>
      </c>
      <c r="R28" s="10" t="s">
        <v>173</v>
      </c>
      <c r="S28" s="10" t="s">
        <v>106</v>
      </c>
      <c r="T28" s="11">
        <v>38548</v>
      </c>
      <c r="U28" s="13">
        <v>15</v>
      </c>
      <c r="V28" s="13" t="s">
        <v>53</v>
      </c>
      <c r="W28" s="13" t="s">
        <v>107</v>
      </c>
      <c r="X28" s="31"/>
      <c r="Y28" s="13" t="s">
        <v>55</v>
      </c>
      <c r="Z28" s="13" t="s">
        <v>56</v>
      </c>
      <c r="AA28" s="10"/>
      <c r="AB28" s="10"/>
      <c r="AC28" s="10"/>
      <c r="AD28" s="11"/>
    </row>
    <row r="29" spans="1:30" x14ac:dyDescent="0.45">
      <c r="N29" s="12">
        <v>26</v>
      </c>
      <c r="O29" s="10">
        <v>507459028</v>
      </c>
      <c r="P29" s="10" t="s">
        <v>163</v>
      </c>
      <c r="Q29" s="10" t="s">
        <v>108</v>
      </c>
      <c r="R29" s="10" t="s">
        <v>174</v>
      </c>
      <c r="S29" s="10" t="s">
        <v>75</v>
      </c>
      <c r="T29" s="11">
        <v>38561</v>
      </c>
      <c r="U29" s="13">
        <v>15</v>
      </c>
      <c r="V29" s="13" t="s">
        <v>53</v>
      </c>
      <c r="W29" s="13" t="s">
        <v>54</v>
      </c>
      <c r="X29" s="31">
        <v>44309.86041666667</v>
      </c>
      <c r="Y29" s="13" t="s">
        <v>55</v>
      </c>
      <c r="Z29" s="13" t="s">
        <v>56</v>
      </c>
      <c r="AA29" s="10"/>
      <c r="AB29" s="10"/>
      <c r="AC29" s="10"/>
      <c r="AD29" s="11"/>
    </row>
    <row r="30" spans="1:30" x14ac:dyDescent="0.45">
      <c r="N30" s="12">
        <v>27</v>
      </c>
      <c r="O30" s="10">
        <v>863109540</v>
      </c>
      <c r="P30" s="10" t="s">
        <v>161</v>
      </c>
      <c r="Q30" s="10" t="s">
        <v>109</v>
      </c>
      <c r="R30" s="10" t="s">
        <v>172</v>
      </c>
      <c r="S30" s="10" t="s">
        <v>110</v>
      </c>
      <c r="T30" s="11">
        <v>38565</v>
      </c>
      <c r="U30" s="13">
        <v>15</v>
      </c>
      <c r="V30" s="13" t="s">
        <v>53</v>
      </c>
      <c r="W30" s="13" t="s">
        <v>54</v>
      </c>
      <c r="X30" s="31">
        <v>44309.86041666667</v>
      </c>
      <c r="Y30" s="13" t="s">
        <v>55</v>
      </c>
      <c r="Z30" s="13" t="s">
        <v>56</v>
      </c>
      <c r="AA30" s="10"/>
      <c r="AB30" s="10"/>
      <c r="AC30" s="10"/>
      <c r="AD30" s="11"/>
    </row>
    <row r="31" spans="1:30" x14ac:dyDescent="0.45">
      <c r="N31" s="12">
        <v>28</v>
      </c>
      <c r="O31" s="10">
        <v>510811813</v>
      </c>
      <c r="P31" s="10" t="s">
        <v>160</v>
      </c>
      <c r="Q31" s="10" t="s">
        <v>111</v>
      </c>
      <c r="R31" s="10" t="s">
        <v>171</v>
      </c>
      <c r="S31" s="10" t="s">
        <v>112</v>
      </c>
      <c r="T31" s="11">
        <v>38571</v>
      </c>
      <c r="U31" s="13">
        <v>15</v>
      </c>
      <c r="V31" s="13" t="s">
        <v>53</v>
      </c>
      <c r="W31" s="13" t="s">
        <v>54</v>
      </c>
      <c r="X31" s="31">
        <v>44309.86041666667</v>
      </c>
      <c r="Y31" s="13" t="s">
        <v>55</v>
      </c>
      <c r="Z31" s="13" t="s">
        <v>56</v>
      </c>
      <c r="AA31" s="10"/>
      <c r="AB31" s="10"/>
      <c r="AC31" s="10"/>
      <c r="AD31" s="11"/>
    </row>
    <row r="32" spans="1:30" x14ac:dyDescent="0.45">
      <c r="N32" s="12">
        <v>29</v>
      </c>
      <c r="O32" s="10">
        <v>506601587</v>
      </c>
      <c r="P32" s="10" t="s">
        <v>152</v>
      </c>
      <c r="Q32" s="10" t="s">
        <v>113</v>
      </c>
      <c r="R32" s="10" t="s">
        <v>164</v>
      </c>
      <c r="S32" s="10" t="s">
        <v>114</v>
      </c>
      <c r="T32" s="11">
        <v>38610</v>
      </c>
      <c r="U32" s="13">
        <v>15</v>
      </c>
      <c r="V32" s="13" t="s">
        <v>53</v>
      </c>
      <c r="W32" s="13" t="s">
        <v>54</v>
      </c>
      <c r="X32" s="31">
        <v>44309.86041666667</v>
      </c>
      <c r="Y32" s="13" t="s">
        <v>55</v>
      </c>
      <c r="Z32" s="13" t="s">
        <v>56</v>
      </c>
      <c r="AA32" s="10"/>
      <c r="AB32" s="10"/>
      <c r="AC32" s="10"/>
      <c r="AD32" s="11"/>
    </row>
    <row r="33" spans="14:30" x14ac:dyDescent="0.45">
      <c r="N33" s="12">
        <v>30</v>
      </c>
      <c r="O33" s="10">
        <v>324490233</v>
      </c>
      <c r="P33" s="10" t="s">
        <v>154</v>
      </c>
      <c r="Q33" s="10" t="s">
        <v>115</v>
      </c>
      <c r="R33" s="10" t="s">
        <v>165</v>
      </c>
      <c r="S33" s="10" t="s">
        <v>116</v>
      </c>
      <c r="T33" s="11">
        <v>38638</v>
      </c>
      <c r="U33" s="13">
        <v>15</v>
      </c>
      <c r="V33" s="13" t="s">
        <v>53</v>
      </c>
      <c r="W33" s="13" t="s">
        <v>54</v>
      </c>
      <c r="X33" s="31">
        <v>44309.86041666667</v>
      </c>
      <c r="Y33" s="13" t="s">
        <v>55</v>
      </c>
      <c r="Z33" s="13" t="s">
        <v>56</v>
      </c>
      <c r="AA33" s="10"/>
      <c r="AB33" s="10"/>
      <c r="AC33" s="10"/>
      <c r="AD33" s="11"/>
    </row>
    <row r="34" spans="14:30" x14ac:dyDescent="0.45">
      <c r="N34" s="12">
        <v>31</v>
      </c>
      <c r="O34" s="10">
        <v>509794261</v>
      </c>
      <c r="P34" s="10" t="s">
        <v>155</v>
      </c>
      <c r="Q34" s="10" t="s">
        <v>117</v>
      </c>
      <c r="R34" s="10" t="s">
        <v>166</v>
      </c>
      <c r="S34" s="10" t="s">
        <v>118</v>
      </c>
      <c r="T34" s="11">
        <v>38663</v>
      </c>
      <c r="U34" s="13">
        <v>15</v>
      </c>
      <c r="V34" s="13" t="s">
        <v>53</v>
      </c>
      <c r="W34" s="13" t="s">
        <v>54</v>
      </c>
      <c r="X34" s="31">
        <v>44342.961805555555</v>
      </c>
      <c r="Y34" s="13" t="s">
        <v>55</v>
      </c>
      <c r="Z34" s="13" t="s">
        <v>56</v>
      </c>
      <c r="AA34" s="10"/>
      <c r="AB34" s="10"/>
      <c r="AC34" s="10"/>
      <c r="AD34" s="11"/>
    </row>
    <row r="35" spans="14:30" x14ac:dyDescent="0.45">
      <c r="N35" s="12">
        <v>32</v>
      </c>
      <c r="O35" s="10">
        <v>511168254</v>
      </c>
      <c r="P35" s="10" t="s">
        <v>156</v>
      </c>
      <c r="Q35" s="10" t="s">
        <v>119</v>
      </c>
      <c r="R35" s="10" t="s">
        <v>167</v>
      </c>
      <c r="S35" s="10" t="s">
        <v>120</v>
      </c>
      <c r="T35" s="11">
        <v>38667</v>
      </c>
      <c r="U35" s="13">
        <v>15</v>
      </c>
      <c r="V35" s="13" t="s">
        <v>53</v>
      </c>
      <c r="W35" s="13" t="s">
        <v>54</v>
      </c>
      <c r="X35" s="31">
        <v>44309.86041666667</v>
      </c>
      <c r="Y35" s="13" t="s">
        <v>55</v>
      </c>
      <c r="Z35" s="13" t="s">
        <v>56</v>
      </c>
      <c r="AA35" s="10"/>
      <c r="AB35" s="10"/>
      <c r="AC35" s="10"/>
      <c r="AD35" s="11"/>
    </row>
    <row r="36" spans="14:30" x14ac:dyDescent="0.45">
      <c r="N36" s="12">
        <v>33</v>
      </c>
      <c r="O36" s="10">
        <v>511228066</v>
      </c>
      <c r="P36" s="10" t="s">
        <v>157</v>
      </c>
      <c r="Q36" s="10" t="s">
        <v>121</v>
      </c>
      <c r="R36" s="10" t="s">
        <v>168</v>
      </c>
      <c r="S36" s="10" t="s">
        <v>122</v>
      </c>
      <c r="T36" s="11">
        <v>38698</v>
      </c>
      <c r="U36" s="13">
        <v>15</v>
      </c>
      <c r="V36" s="13" t="s">
        <v>53</v>
      </c>
      <c r="W36" s="13" t="s">
        <v>54</v>
      </c>
      <c r="X36" s="31">
        <v>44309.86041666667</v>
      </c>
      <c r="Y36" s="13" t="s">
        <v>55</v>
      </c>
      <c r="Z36" s="13" t="s">
        <v>56</v>
      </c>
      <c r="AA36" s="10"/>
      <c r="AB36" s="10"/>
      <c r="AC36" s="10"/>
      <c r="AD36" s="11"/>
    </row>
    <row r="37" spans="14:30" x14ac:dyDescent="0.45">
      <c r="N37" s="12">
        <v>34</v>
      </c>
      <c r="O37" s="10">
        <v>507549020</v>
      </c>
      <c r="P37" s="10" t="s">
        <v>158</v>
      </c>
      <c r="Q37" s="10" t="s">
        <v>123</v>
      </c>
      <c r="R37" s="10" t="s">
        <v>169</v>
      </c>
      <c r="S37" s="10" t="s">
        <v>87</v>
      </c>
      <c r="T37" s="11">
        <v>38731</v>
      </c>
      <c r="U37" s="13">
        <v>15</v>
      </c>
      <c r="V37" s="13" t="s">
        <v>53</v>
      </c>
      <c r="W37" s="13" t="s">
        <v>54</v>
      </c>
      <c r="X37" s="31">
        <v>44309.86041666667</v>
      </c>
      <c r="Y37" s="13" t="s">
        <v>55</v>
      </c>
      <c r="Z37" s="13" t="s">
        <v>56</v>
      </c>
      <c r="AA37" s="10"/>
      <c r="AB37" s="10"/>
      <c r="AC37" s="10"/>
      <c r="AD37" s="11"/>
    </row>
    <row r="38" spans="14:30" x14ac:dyDescent="0.45">
      <c r="N38" s="12">
        <v>35</v>
      </c>
      <c r="O38" s="10">
        <v>511203444</v>
      </c>
      <c r="P38" s="10" t="s">
        <v>159</v>
      </c>
      <c r="Q38" s="10" t="s">
        <v>124</v>
      </c>
      <c r="R38" s="10" t="s">
        <v>170</v>
      </c>
      <c r="S38" s="10" t="s">
        <v>125</v>
      </c>
      <c r="T38" s="11">
        <v>38760</v>
      </c>
      <c r="U38" s="13">
        <v>15</v>
      </c>
      <c r="V38" s="13" t="s">
        <v>53</v>
      </c>
      <c r="W38" s="13" t="s">
        <v>54</v>
      </c>
      <c r="X38" s="31">
        <v>44342.961805555555</v>
      </c>
      <c r="Y38" s="13" t="s">
        <v>55</v>
      </c>
      <c r="Z38" s="13" t="s">
        <v>56</v>
      </c>
      <c r="AA38" s="10"/>
      <c r="AB38" s="10"/>
      <c r="AC38" s="10"/>
      <c r="AD38" s="11"/>
    </row>
    <row r="39" spans="14:30" x14ac:dyDescent="0.45">
      <c r="N39" s="12">
        <v>36</v>
      </c>
      <c r="O39" s="10">
        <v>511203482</v>
      </c>
      <c r="P39" s="10" t="s">
        <v>160</v>
      </c>
      <c r="Q39" s="10" t="s">
        <v>126</v>
      </c>
      <c r="R39" s="10" t="s">
        <v>171</v>
      </c>
      <c r="S39" s="10" t="s">
        <v>127</v>
      </c>
      <c r="T39" s="11">
        <v>38793</v>
      </c>
      <c r="U39" s="13">
        <v>15</v>
      </c>
      <c r="V39" s="13" t="s">
        <v>53</v>
      </c>
      <c r="W39" s="13" t="s">
        <v>54</v>
      </c>
      <c r="X39" s="31">
        <v>44342.961805555555</v>
      </c>
      <c r="Y39" s="13" t="s">
        <v>55</v>
      </c>
      <c r="Z39" s="13" t="s">
        <v>56</v>
      </c>
      <c r="AA39" s="10"/>
      <c r="AB39" s="10"/>
      <c r="AC39" s="10"/>
      <c r="AD39" s="11"/>
    </row>
    <row r="40" spans="14:30" x14ac:dyDescent="0.45">
      <c r="N40" s="12">
        <v>37</v>
      </c>
      <c r="O40" s="10">
        <v>508668758</v>
      </c>
      <c r="P40" s="10" t="s">
        <v>128</v>
      </c>
      <c r="Q40" s="10" t="s">
        <v>129</v>
      </c>
      <c r="R40" s="10" t="s">
        <v>130</v>
      </c>
      <c r="S40" s="10" t="s">
        <v>131</v>
      </c>
      <c r="T40" s="11">
        <v>29279</v>
      </c>
      <c r="U40" s="13">
        <v>41</v>
      </c>
      <c r="V40" s="13" t="s">
        <v>53</v>
      </c>
      <c r="W40" s="13" t="s">
        <v>54</v>
      </c>
      <c r="X40" s="31">
        <v>44309.86041666667</v>
      </c>
      <c r="Y40" s="13" t="s">
        <v>1</v>
      </c>
      <c r="Z40" s="13" t="s">
        <v>132</v>
      </c>
      <c r="AA40" s="10"/>
      <c r="AB40" s="10"/>
      <c r="AC40" s="10"/>
      <c r="AD40" s="11"/>
    </row>
    <row r="41" spans="14:30" x14ac:dyDescent="0.45">
      <c r="N41" s="12">
        <v>38</v>
      </c>
      <c r="O41" s="10">
        <v>505557056</v>
      </c>
      <c r="P41" s="10" t="s">
        <v>133</v>
      </c>
      <c r="Q41" s="10" t="s">
        <v>134</v>
      </c>
      <c r="R41" s="10" t="s">
        <v>135</v>
      </c>
      <c r="S41" s="10" t="s">
        <v>136</v>
      </c>
      <c r="T41" s="11">
        <v>33693</v>
      </c>
      <c r="U41" s="13">
        <v>29</v>
      </c>
      <c r="V41" s="13" t="s">
        <v>53</v>
      </c>
      <c r="W41" s="13" t="s">
        <v>54</v>
      </c>
      <c r="X41" s="31">
        <v>44309.86041666667</v>
      </c>
      <c r="Y41" s="13" t="s">
        <v>1</v>
      </c>
      <c r="Z41" s="13" t="s">
        <v>137</v>
      </c>
      <c r="AA41" s="10"/>
      <c r="AB41" s="10"/>
      <c r="AC41" s="10"/>
      <c r="AD41" s="11"/>
    </row>
    <row r="42" spans="14:30" x14ac:dyDescent="0.45">
      <c r="N42" s="12">
        <v>39</v>
      </c>
      <c r="O42" s="10">
        <v>505557056</v>
      </c>
      <c r="P42" s="10" t="s">
        <v>133</v>
      </c>
      <c r="Q42" s="10" t="s">
        <v>134</v>
      </c>
      <c r="R42" s="10" t="s">
        <v>135</v>
      </c>
      <c r="S42" s="10" t="s">
        <v>136</v>
      </c>
      <c r="T42" s="11">
        <v>33693</v>
      </c>
      <c r="U42" s="13">
        <v>29</v>
      </c>
      <c r="V42" s="13" t="s">
        <v>53</v>
      </c>
      <c r="W42" s="13" t="s">
        <v>54</v>
      </c>
      <c r="X42" s="31">
        <v>44309.86041666667</v>
      </c>
      <c r="Y42" s="13" t="s">
        <v>138</v>
      </c>
      <c r="Z42" s="13" t="s">
        <v>139</v>
      </c>
      <c r="AA42" s="10"/>
      <c r="AB42" s="10"/>
      <c r="AC42" s="10"/>
      <c r="AD42" s="11"/>
    </row>
    <row r="43" spans="14:30" x14ac:dyDescent="0.45">
      <c r="N43" s="12">
        <v>40</v>
      </c>
      <c r="O43" s="10"/>
      <c r="P43" s="10"/>
      <c r="Q43" s="10"/>
      <c r="R43" s="10"/>
      <c r="S43" s="10"/>
      <c r="T43" s="11"/>
      <c r="U43" s="13"/>
      <c r="V43" s="13"/>
      <c r="W43" s="13"/>
      <c r="X43" s="31"/>
      <c r="Y43" s="13"/>
      <c r="Z43" s="13"/>
      <c r="AA43" s="10"/>
      <c r="AB43" s="10"/>
      <c r="AC43" s="10"/>
      <c r="AD43" s="11"/>
    </row>
    <row r="44" spans="14:30" x14ac:dyDescent="0.45">
      <c r="N44" s="12">
        <v>41</v>
      </c>
      <c r="O44" s="10"/>
      <c r="P44" s="10"/>
      <c r="Q44" s="10"/>
      <c r="R44" s="10"/>
      <c r="S44" s="10"/>
      <c r="T44" s="11"/>
      <c r="U44" s="13"/>
      <c r="V44" s="13"/>
      <c r="W44" s="13"/>
      <c r="X44" s="31"/>
      <c r="Y44" s="13"/>
      <c r="Z44" s="13"/>
      <c r="AA44" s="10"/>
      <c r="AB44" s="10"/>
      <c r="AC44" s="10"/>
      <c r="AD44" s="11"/>
    </row>
    <row r="45" spans="14:30" x14ac:dyDescent="0.45">
      <c r="N45" s="12">
        <v>42</v>
      </c>
      <c r="O45" s="10"/>
      <c r="P45" s="10"/>
      <c r="Q45" s="10"/>
      <c r="R45" s="10"/>
      <c r="S45" s="10"/>
      <c r="T45" s="11"/>
      <c r="U45" s="13"/>
      <c r="V45" s="13"/>
      <c r="W45" s="13"/>
      <c r="X45" s="31"/>
      <c r="Y45" s="13"/>
      <c r="Z45" s="13"/>
      <c r="AA45" s="10"/>
      <c r="AB45" s="10"/>
      <c r="AC45" s="10"/>
      <c r="AD45" s="11"/>
    </row>
    <row r="46" spans="14:30" x14ac:dyDescent="0.45">
      <c r="N46" s="12">
        <v>43</v>
      </c>
      <c r="O46" s="10"/>
      <c r="P46" s="10"/>
      <c r="Q46" s="10"/>
      <c r="R46" s="10"/>
      <c r="S46" s="10"/>
      <c r="T46" s="11"/>
      <c r="U46" s="13"/>
      <c r="V46" s="13"/>
      <c r="W46" s="13"/>
      <c r="X46" s="31"/>
      <c r="Y46" s="13"/>
      <c r="Z46" s="13"/>
      <c r="AA46" s="10"/>
      <c r="AB46" s="10"/>
      <c r="AC46" s="10"/>
      <c r="AD46" s="11"/>
    </row>
    <row r="47" spans="14:30" x14ac:dyDescent="0.45">
      <c r="N47" s="12">
        <v>44</v>
      </c>
      <c r="O47" s="10"/>
      <c r="P47" s="10"/>
      <c r="Q47" s="10"/>
      <c r="R47" s="10"/>
      <c r="S47" s="10"/>
      <c r="T47" s="11"/>
      <c r="U47" s="13"/>
      <c r="V47" s="13"/>
      <c r="W47" s="13"/>
      <c r="X47" s="31"/>
      <c r="Y47" s="13"/>
      <c r="Z47" s="13"/>
      <c r="AA47" s="10"/>
      <c r="AB47" s="10"/>
      <c r="AC47" s="10"/>
      <c r="AD47" s="11"/>
    </row>
    <row r="48" spans="14:30" x14ac:dyDescent="0.45">
      <c r="N48" s="12">
        <v>45</v>
      </c>
      <c r="O48" s="10"/>
      <c r="P48" s="10"/>
      <c r="Q48" s="10"/>
      <c r="R48" s="10"/>
      <c r="S48" s="10"/>
      <c r="T48" s="11"/>
      <c r="U48" s="13"/>
      <c r="V48" s="13"/>
      <c r="W48" s="13"/>
      <c r="X48" s="31"/>
      <c r="Y48" s="13"/>
      <c r="Z48" s="13"/>
      <c r="AA48" s="10"/>
      <c r="AB48" s="10"/>
      <c r="AC48" s="10"/>
      <c r="AD48" s="11"/>
    </row>
    <row r="49" spans="14:30" x14ac:dyDescent="0.45">
      <c r="N49" s="12">
        <v>46</v>
      </c>
      <c r="O49" s="10"/>
      <c r="P49" s="10"/>
      <c r="Q49" s="10"/>
      <c r="R49" s="10"/>
      <c r="S49" s="10"/>
      <c r="T49" s="11"/>
      <c r="U49" s="13"/>
      <c r="V49" s="13"/>
      <c r="W49" s="13"/>
      <c r="X49" s="31"/>
      <c r="Y49" s="13"/>
      <c r="Z49" s="13"/>
      <c r="AA49" s="10"/>
      <c r="AB49" s="10"/>
      <c r="AC49" s="10"/>
      <c r="AD49" s="11"/>
    </row>
    <row r="50" spans="14:30" x14ac:dyDescent="0.45">
      <c r="N50" s="12">
        <v>47</v>
      </c>
      <c r="O50" s="10"/>
      <c r="P50" s="10"/>
      <c r="Q50" s="10"/>
      <c r="R50" s="10"/>
      <c r="S50" s="10"/>
      <c r="T50" s="11"/>
      <c r="U50" s="13"/>
      <c r="V50" s="13"/>
      <c r="W50" s="13"/>
      <c r="X50" s="31"/>
      <c r="Y50" s="13"/>
      <c r="Z50" s="13"/>
      <c r="AA50" s="10"/>
      <c r="AB50" s="10"/>
      <c r="AC50" s="10"/>
      <c r="AD50" s="11"/>
    </row>
    <row r="51" spans="14:30" x14ac:dyDescent="0.45">
      <c r="N51" s="12">
        <v>48</v>
      </c>
      <c r="O51" s="10"/>
      <c r="P51" s="10"/>
      <c r="Q51" s="10"/>
      <c r="R51" s="10"/>
      <c r="S51" s="10"/>
      <c r="T51" s="11"/>
      <c r="U51" s="13"/>
      <c r="V51" s="13"/>
      <c r="W51" s="13"/>
      <c r="X51" s="31"/>
      <c r="Y51" s="13"/>
      <c r="Z51" s="13"/>
      <c r="AA51" s="10"/>
      <c r="AB51" s="10"/>
      <c r="AC51" s="10"/>
      <c r="AD51" s="11"/>
    </row>
    <row r="52" spans="14:30" x14ac:dyDescent="0.45">
      <c r="N52" s="12">
        <v>49</v>
      </c>
      <c r="O52" s="10"/>
      <c r="P52" s="10"/>
      <c r="Q52" s="10"/>
      <c r="R52" s="10"/>
      <c r="S52" s="10"/>
      <c r="T52" s="11"/>
      <c r="U52" s="13"/>
      <c r="V52" s="13"/>
      <c r="W52" s="13"/>
      <c r="X52" s="31"/>
      <c r="Y52" s="13"/>
      <c r="Z52" s="13"/>
      <c r="AA52" s="10"/>
      <c r="AB52" s="10"/>
      <c r="AC52" s="10"/>
      <c r="AD52" s="11"/>
    </row>
    <row r="53" spans="14:30" x14ac:dyDescent="0.45">
      <c r="N53" s="12">
        <v>50</v>
      </c>
      <c r="O53" s="10"/>
      <c r="P53" s="10"/>
      <c r="Q53" s="10"/>
      <c r="R53" s="10"/>
      <c r="S53" s="10"/>
      <c r="T53" s="11"/>
      <c r="U53" s="13"/>
      <c r="V53" s="13"/>
      <c r="W53" s="13"/>
      <c r="X53" s="31"/>
      <c r="Y53" s="13"/>
      <c r="Z53" s="13"/>
      <c r="AA53" s="10"/>
      <c r="AB53" s="10"/>
      <c r="AC53" s="10"/>
      <c r="AD53" s="11"/>
    </row>
  </sheetData>
  <mergeCells count="5">
    <mergeCell ref="A2:B16"/>
    <mergeCell ref="A17:B17"/>
    <mergeCell ref="A18:B18"/>
    <mergeCell ref="B19:B22"/>
    <mergeCell ref="A23:B25"/>
  </mergeCells>
  <phoneticPr fontId="3"/>
  <conditionalFormatting sqref="L2:L16">
    <cfRule type="expression" dxfId="21" priority="7">
      <formula>L2=""</formula>
    </cfRule>
  </conditionalFormatting>
  <conditionalFormatting sqref="O43:Z53 Q4:Z42">
    <cfRule type="expression" dxfId="20" priority="6">
      <formula>O4=""</formula>
    </cfRule>
  </conditionalFormatting>
  <conditionalFormatting sqref="O1:O2">
    <cfRule type="expression" dxfId="19" priority="5">
      <formula>O1=""</formula>
    </cfRule>
  </conditionalFormatting>
  <conditionalFormatting sqref="AA4:AD53">
    <cfRule type="expression" dxfId="18" priority="4">
      <formula>AA4=""</formula>
    </cfRule>
  </conditionalFormatting>
  <conditionalFormatting sqref="O4:P42">
    <cfRule type="expression" dxfId="17" priority="3">
      <formula>O4=""</formula>
    </cfRule>
  </conditionalFormatting>
  <conditionalFormatting sqref="L17:L25">
    <cfRule type="expression" dxfId="16" priority="2">
      <formula>L17=""</formula>
    </cfRule>
  </conditionalFormatting>
  <conditionalFormatting sqref="S1">
    <cfRule type="expression" dxfId="15" priority="1">
      <formula>S1=""</formula>
    </cfRule>
  </conditionalFormatting>
  <dataValidations count="1">
    <dataValidation type="list" allowBlank="1" showInputMessage="1" showErrorMessage="1" sqref="S1" xr:uid="{00000000-0002-0000-0000-000000000000}">
      <formula1>$AH$1:$AI$1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AA48"/>
  <sheetViews>
    <sheetView view="pageBreakPreview" zoomScaleNormal="100" zoomScaleSheetLayoutView="100" workbookViewId="0">
      <selection activeCell="B24" sqref="B24:E24"/>
    </sheetView>
  </sheetViews>
  <sheetFormatPr defaultColWidth="5.3984375" defaultRowHeight="24" customHeight="1" x14ac:dyDescent="0.45"/>
  <cols>
    <col min="1" max="6" width="5.3984375" style="1"/>
    <col min="7" max="25" width="4.5" style="1" customWidth="1"/>
    <col min="26" max="26" width="4.69921875" style="1" customWidth="1"/>
    <col min="27" max="27" width="5.3984375" style="1" customWidth="1"/>
    <col min="28" max="16384" width="5.3984375" style="1"/>
  </cols>
  <sheetData>
    <row r="1" spans="1:27" ht="24.75" customHeight="1" x14ac:dyDescent="0.45">
      <c r="A1" s="223" t="str">
        <f>IF(参加申込書No1!A1="","",参加申込書No1!A1)</f>
        <v>令和4年度 福岡県高等学校バスケットボール選手権大会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7" ht="24.75" customHeight="1" x14ac:dyDescent="0.45">
      <c r="A2" s="224" t="str">
        <f>IF(参加申込書No1!A2="","",参加申込書No1!A2)</f>
        <v>（兼　ウインターカップ2022 令和4年度 第75回全国高等学校バスケットボール選手権大会・福岡県予選）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1:27" ht="24.75" hidden="1" customHeight="1" x14ac:dyDescent="0.45">
      <c r="A3" s="35" t="e">
        <f>IF(#REF!="","",#REF!)</f>
        <v>#REF!</v>
      </c>
    </row>
    <row r="4" spans="1:27" ht="24" customHeight="1" x14ac:dyDescent="0.45">
      <c r="A4" s="225" t="s">
        <v>175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24" customHeight="1" x14ac:dyDescent="0.45">
      <c r="A5" s="95" t="s">
        <v>0</v>
      </c>
      <c r="B5" s="95"/>
      <c r="C5" s="228"/>
      <c r="D5" s="228" t="str">
        <f>IF(参加申込書No1!G5="","",参加申込書No1!G5)</f>
        <v/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 t="s">
        <v>214</v>
      </c>
      <c r="R5" s="233"/>
      <c r="S5" s="233"/>
      <c r="T5" s="226"/>
      <c r="U5" s="226" t="s">
        <v>8</v>
      </c>
      <c r="V5" s="95"/>
      <c r="W5" s="95"/>
      <c r="X5" s="95"/>
      <c r="Y5" s="95"/>
    </row>
    <row r="6" spans="1:27" ht="24" customHeight="1" x14ac:dyDescent="0.45">
      <c r="A6" s="229" t="s">
        <v>176</v>
      </c>
      <c r="B6" s="229"/>
      <c r="C6" s="229"/>
      <c r="D6" s="227" t="s">
        <v>195</v>
      </c>
      <c r="E6" s="227"/>
      <c r="F6" s="227"/>
      <c r="G6" s="227"/>
      <c r="H6" s="227"/>
      <c r="I6" s="227"/>
      <c r="J6" s="227"/>
      <c r="K6" s="227"/>
      <c r="L6" s="227"/>
      <c r="M6" s="231" t="s">
        <v>177</v>
      </c>
      <c r="N6" s="232"/>
      <c r="O6" s="230" t="e">
        <f>IF('❷健康CS(チーム用)'!P6:Z6="","",'❷健康CS(チーム用)'!P6:Z6)</f>
        <v>#VALUE!</v>
      </c>
      <c r="P6" s="230"/>
      <c r="Q6" s="230"/>
      <c r="R6" s="230"/>
      <c r="S6" s="230"/>
      <c r="T6" s="230"/>
      <c r="U6" s="95"/>
      <c r="V6" s="95"/>
      <c r="W6" s="95"/>
      <c r="X6" s="95"/>
      <c r="Y6" s="95"/>
    </row>
    <row r="7" spans="1:27" ht="24" customHeight="1" x14ac:dyDescent="0.45">
      <c r="A7" s="1" t="s">
        <v>181</v>
      </c>
    </row>
    <row r="8" spans="1:27" ht="24" customHeight="1" x14ac:dyDescent="0.45">
      <c r="A8" s="1" t="s">
        <v>182</v>
      </c>
    </row>
    <row r="9" spans="1:27" ht="10.5" customHeight="1" x14ac:dyDescent="0.45">
      <c r="A9" s="95" t="s">
        <v>32</v>
      </c>
      <c r="B9" s="95"/>
      <c r="C9" s="95" t="s">
        <v>33</v>
      </c>
      <c r="D9" s="95"/>
      <c r="E9" s="95"/>
      <c r="F9" s="42" t="s">
        <v>184</v>
      </c>
      <c r="G9" s="258">
        <f>IF('❷健康CS(チーム用)'!H10="","",'❷健康CS(チーム用)'!H10)</f>
        <v>44682</v>
      </c>
      <c r="H9" s="247">
        <f>IF('❷健康CS(チーム用)'!I10="","",'❷健康CS(チーム用)'!I10)</f>
        <v>44681</v>
      </c>
      <c r="I9" s="247">
        <f>IF('❷健康CS(チーム用)'!J10="","",'❷健康CS(チーム用)'!J10)</f>
        <v>44680</v>
      </c>
      <c r="J9" s="247">
        <f>IF('❷健康CS(チーム用)'!K10="","",'❷健康CS(チーム用)'!K10)</f>
        <v>44679</v>
      </c>
      <c r="K9" s="247">
        <f>IF('❷健康CS(チーム用)'!L10="","",'❷健康CS(チーム用)'!L10)</f>
        <v>44678</v>
      </c>
      <c r="L9" s="247">
        <f>IF('❷健康CS(チーム用)'!M10="","",'❷健康CS(チーム用)'!M10)</f>
        <v>44677</v>
      </c>
      <c r="M9" s="247">
        <f>IF('❷健康CS(チーム用)'!N10="","",'❷健康CS(チーム用)'!N10)</f>
        <v>44676</v>
      </c>
      <c r="N9" s="247">
        <f>IF('❷健康CS(チーム用)'!O10="","",'❷健康CS(チーム用)'!O10)</f>
        <v>44675</v>
      </c>
      <c r="O9" s="247">
        <f>IF('❷健康CS(チーム用)'!P10="","",'❷健康CS(チーム用)'!P10)</f>
        <v>44674</v>
      </c>
      <c r="P9" s="247">
        <f>IF('❷健康CS(チーム用)'!Q10="","",'❷健康CS(チーム用)'!Q10)</f>
        <v>44673</v>
      </c>
      <c r="Q9" s="247">
        <f>IF('❷健康CS(チーム用)'!R10="","",'❷健康CS(チーム用)'!R10)</f>
        <v>44672</v>
      </c>
      <c r="R9" s="247">
        <f>IF('❷健康CS(チーム用)'!S10="","",'❷健康CS(チーム用)'!S10)</f>
        <v>44671</v>
      </c>
      <c r="S9" s="247">
        <f>IF('❷健康CS(チーム用)'!T10="","",'❷健康CS(チーム用)'!T10)</f>
        <v>44670</v>
      </c>
      <c r="T9" s="247">
        <f>IF('❷健康CS(チーム用)'!U10="","",'❷健康CS(チーム用)'!U10)</f>
        <v>44669</v>
      </c>
      <c r="U9" s="247">
        <f>IF('❷健康CS(チーム用)'!V10="","",'❷健康CS(チーム用)'!V10)</f>
        <v>44668</v>
      </c>
      <c r="V9" s="247">
        <f>IF('❷健康CS(チーム用)'!W10="","",'❷健康CS(チーム用)'!W10)</f>
        <v>44667</v>
      </c>
      <c r="W9" s="247">
        <f>IF('❷健康CS(チーム用)'!X10="","",'❷健康CS(チーム用)'!X10)</f>
        <v>44666</v>
      </c>
      <c r="X9" s="247">
        <f>IF('❷健康CS(チーム用)'!Y10="","",'❷健康CS(チーム用)'!Y10)</f>
        <v>44665</v>
      </c>
      <c r="Y9" s="247">
        <f>IF('❷健康CS(チーム用)'!Z10="","",'❷健康CS(チーム用)'!Z10)</f>
        <v>44664</v>
      </c>
    </row>
    <row r="10" spans="1:27" ht="10.5" customHeight="1" x14ac:dyDescent="0.45">
      <c r="A10" s="95"/>
      <c r="B10" s="95"/>
      <c r="C10" s="95"/>
      <c r="D10" s="95"/>
      <c r="E10" s="95"/>
      <c r="F10" s="43" t="s">
        <v>185</v>
      </c>
      <c r="G10" s="259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</row>
    <row r="11" spans="1:27" ht="10.5" customHeight="1" x14ac:dyDescent="0.45">
      <c r="A11" s="95"/>
      <c r="B11" s="95"/>
      <c r="C11" s="95"/>
      <c r="D11" s="95"/>
      <c r="E11" s="95"/>
      <c r="F11" s="44" t="s">
        <v>186</v>
      </c>
      <c r="G11" s="45" t="str">
        <f>IF('❷健康CS(チーム用)'!H12="","",'❷健康CS(チーム用)'!H12)</f>
        <v>日</v>
      </c>
      <c r="H11" s="46" t="str">
        <f>IF('❷健康CS(チーム用)'!I12="","",'❷健康CS(チーム用)'!I12)</f>
        <v>土</v>
      </c>
      <c r="I11" s="46" t="str">
        <f>IF('❷健康CS(チーム用)'!J12="","",'❷健康CS(チーム用)'!J12)</f>
        <v>金</v>
      </c>
      <c r="J11" s="46" t="str">
        <f>IF('❷健康CS(チーム用)'!K12="","",'❷健康CS(チーム用)'!K12)</f>
        <v>木</v>
      </c>
      <c r="K11" s="46" t="str">
        <f>IF('❷健康CS(チーム用)'!L12="","",'❷健康CS(チーム用)'!L12)</f>
        <v>水</v>
      </c>
      <c r="L11" s="46" t="str">
        <f>IF('❷健康CS(チーム用)'!M12="","",'❷健康CS(チーム用)'!M12)</f>
        <v>火</v>
      </c>
      <c r="M11" s="46" t="str">
        <f>IF('❷健康CS(チーム用)'!N12="","",'❷健康CS(チーム用)'!N12)</f>
        <v>月</v>
      </c>
      <c r="N11" s="46" t="str">
        <f>IF('❷健康CS(チーム用)'!O12="","",'❷健康CS(チーム用)'!O12)</f>
        <v>日</v>
      </c>
      <c r="O11" s="46" t="str">
        <f>IF('❷健康CS(チーム用)'!P12="","",'❷健康CS(チーム用)'!P12)</f>
        <v>土</v>
      </c>
      <c r="P11" s="46" t="str">
        <f>IF('❷健康CS(チーム用)'!Q12="","",'❷健康CS(チーム用)'!Q12)</f>
        <v>金</v>
      </c>
      <c r="Q11" s="46" t="str">
        <f>IF('❷健康CS(チーム用)'!R12="","",'❷健康CS(チーム用)'!R12)</f>
        <v>木</v>
      </c>
      <c r="R11" s="46" t="str">
        <f>IF('❷健康CS(チーム用)'!S12="","",'❷健康CS(チーム用)'!S12)</f>
        <v>水</v>
      </c>
      <c r="S11" s="46" t="str">
        <f>IF('❷健康CS(チーム用)'!T12="","",'❷健康CS(チーム用)'!T12)</f>
        <v>火</v>
      </c>
      <c r="T11" s="46" t="str">
        <f>IF('❷健康CS(チーム用)'!U12="","",'❷健康CS(チーム用)'!U12)</f>
        <v>月</v>
      </c>
      <c r="U11" s="46" t="str">
        <f>IF('❷健康CS(チーム用)'!V12="","",'❷健康CS(チーム用)'!V12)</f>
        <v>日</v>
      </c>
      <c r="V11" s="46" t="str">
        <f>IF('❷健康CS(チーム用)'!W12="","",'❷健康CS(チーム用)'!W12)</f>
        <v>土</v>
      </c>
      <c r="W11" s="46" t="str">
        <f>IF('❷健康CS(チーム用)'!X12="","",'❷健康CS(チーム用)'!X12)</f>
        <v>金</v>
      </c>
      <c r="X11" s="46" t="str">
        <f>IF('❷健康CS(チーム用)'!Y12="","",'❷健康CS(チーム用)'!Y12)</f>
        <v>木</v>
      </c>
      <c r="Y11" s="47" t="str">
        <f>IF('❷健康CS(チーム用)'!Z12="","",'❷健康CS(チーム用)'!Z12)</f>
        <v>水</v>
      </c>
      <c r="Z11" s="218"/>
      <c r="AA11" s="218"/>
    </row>
    <row r="12" spans="1:27" ht="24" customHeight="1" x14ac:dyDescent="0.45">
      <c r="A12" s="34" t="s">
        <v>178</v>
      </c>
      <c r="B12" s="255" t="s">
        <v>197</v>
      </c>
      <c r="C12" s="256"/>
      <c r="D12" s="256"/>
      <c r="E12" s="257"/>
      <c r="F12" s="41" t="s">
        <v>5</v>
      </c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7" ht="24" customHeight="1" x14ac:dyDescent="0.45">
      <c r="A13" s="34">
        <v>81</v>
      </c>
      <c r="B13" s="215" t="str">
        <f>IF(貼付!AA84="","",貼付!P84&amp;"　"&amp;貼付!Q84)</f>
        <v/>
      </c>
      <c r="C13" s="216"/>
      <c r="D13" s="217"/>
      <c r="E13" s="56"/>
      <c r="F13" s="41" t="str">
        <f>IF(貼付!AA84="","",貼付!AA84)</f>
        <v/>
      </c>
      <c r="G13" s="39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7" ht="24" customHeight="1" x14ac:dyDescent="0.45">
      <c r="A14" s="82">
        <v>82</v>
      </c>
      <c r="B14" s="215" t="str">
        <f>IF(貼付!AA85="","",貼付!P85&amp;"　"&amp;貼付!Q85)</f>
        <v/>
      </c>
      <c r="C14" s="216"/>
      <c r="D14" s="217"/>
      <c r="E14" s="56"/>
      <c r="F14" s="41" t="str">
        <f>IF(貼付!AA85="","",貼付!AA85)</f>
        <v/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7" ht="24" customHeight="1" x14ac:dyDescent="0.45">
      <c r="A15" s="82">
        <v>83</v>
      </c>
      <c r="B15" s="215" t="str">
        <f>IF(貼付!AA86="","",貼付!P86&amp;"　"&amp;貼付!Q86)</f>
        <v/>
      </c>
      <c r="C15" s="216"/>
      <c r="D15" s="217"/>
      <c r="E15" s="56"/>
      <c r="F15" s="41" t="str">
        <f>IF(貼付!AA86="","",貼付!AA86)</f>
        <v/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7" ht="24" customHeight="1" x14ac:dyDescent="0.45">
      <c r="A16" s="82">
        <v>84</v>
      </c>
      <c r="B16" s="215" t="str">
        <f>IF(貼付!AA87="","",貼付!P87&amp;"　"&amp;貼付!Q87)</f>
        <v/>
      </c>
      <c r="C16" s="216"/>
      <c r="D16" s="217"/>
      <c r="E16" s="56"/>
      <c r="F16" s="41" t="str">
        <f>IF(貼付!AA87="","",貼付!AA87)</f>
        <v/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ht="24" customHeight="1" x14ac:dyDescent="0.45">
      <c r="A17" s="82">
        <v>85</v>
      </c>
      <c r="B17" s="215" t="str">
        <f>IF(貼付!AA88="","",貼付!P88&amp;"　"&amp;貼付!Q88)</f>
        <v/>
      </c>
      <c r="C17" s="216"/>
      <c r="D17" s="217"/>
      <c r="E17" s="56"/>
      <c r="F17" s="41" t="str">
        <f>IF(貼付!AA88="","",貼付!AA88)</f>
        <v/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ht="24" customHeight="1" x14ac:dyDescent="0.45">
      <c r="A18" s="82">
        <v>86</v>
      </c>
      <c r="B18" s="215" t="str">
        <f>IF(貼付!AA89="","",貼付!P89&amp;"　"&amp;貼付!Q89)</f>
        <v/>
      </c>
      <c r="C18" s="216"/>
      <c r="D18" s="217"/>
      <c r="E18" s="56"/>
      <c r="F18" s="41" t="str">
        <f>IF(貼付!AA89="","",貼付!AA89)</f>
        <v/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ht="24" customHeight="1" x14ac:dyDescent="0.45">
      <c r="A19" s="82">
        <v>87</v>
      </c>
      <c r="B19" s="215" t="str">
        <f>IF(貼付!AA90="","",貼付!P90&amp;"　"&amp;貼付!Q90)</f>
        <v/>
      </c>
      <c r="C19" s="216"/>
      <c r="D19" s="217"/>
      <c r="E19" s="56"/>
      <c r="F19" s="41" t="str">
        <f>IF(貼付!AA90="","",貼付!AA90)</f>
        <v/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ht="24" customHeight="1" x14ac:dyDescent="0.45">
      <c r="A20" s="82">
        <v>88</v>
      </c>
      <c r="B20" s="215" t="str">
        <f>IF(貼付!AA91="","",貼付!P91&amp;"　"&amp;貼付!Q91)</f>
        <v/>
      </c>
      <c r="C20" s="216"/>
      <c r="D20" s="217"/>
      <c r="E20" s="56"/>
      <c r="F20" s="41" t="str">
        <f>IF(貼付!AA91="","",貼付!AA91)</f>
        <v/>
      </c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ht="24" customHeight="1" x14ac:dyDescent="0.45">
      <c r="A21" s="82">
        <v>89</v>
      </c>
      <c r="B21" s="215" t="str">
        <f>IF(貼付!AA92="","",貼付!P92&amp;"　"&amp;貼付!Q92)</f>
        <v/>
      </c>
      <c r="C21" s="216"/>
      <c r="D21" s="217"/>
      <c r="E21" s="56"/>
      <c r="F21" s="41" t="str">
        <f>IF(貼付!AA92="","",貼付!AA92)</f>
        <v/>
      </c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24" customHeight="1" x14ac:dyDescent="0.45">
      <c r="A22" s="82">
        <v>90</v>
      </c>
      <c r="B22" s="215" t="str">
        <f>IF(貼付!AA93="","",貼付!P93&amp;"　"&amp;貼付!Q93)</f>
        <v/>
      </c>
      <c r="C22" s="216"/>
      <c r="D22" s="217"/>
      <c r="E22" s="56"/>
      <c r="F22" s="41" t="str">
        <f>IF(貼付!AA93="","",貼付!AA93)</f>
        <v/>
      </c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1:25" ht="24" customHeight="1" x14ac:dyDescent="0.45">
      <c r="A23" s="82">
        <v>91</v>
      </c>
      <c r="B23" s="215" t="str">
        <f>IF(貼付!AA94="","",貼付!P94&amp;"　"&amp;貼付!Q94)</f>
        <v/>
      </c>
      <c r="C23" s="216"/>
      <c r="D23" s="217"/>
      <c r="E23" s="56"/>
      <c r="F23" s="41" t="str">
        <f>IF(貼付!AA94="","",貼付!AA94)</f>
        <v/>
      </c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 ht="24" customHeight="1" x14ac:dyDescent="0.45">
      <c r="A24" s="82">
        <v>92</v>
      </c>
      <c r="B24" s="215" t="str">
        <f>IF(貼付!AA95="","",貼付!P95&amp;"　"&amp;貼付!Q95)</f>
        <v/>
      </c>
      <c r="C24" s="216"/>
      <c r="D24" s="217"/>
      <c r="E24" s="56"/>
      <c r="F24" s="41" t="str">
        <f>IF(貼付!AA95="","",貼付!AA95)</f>
        <v/>
      </c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 ht="24" customHeight="1" x14ac:dyDescent="0.45">
      <c r="A25" s="82">
        <v>93</v>
      </c>
      <c r="B25" s="215" t="str">
        <f>IF(貼付!AA96="","",貼付!P96&amp;"　"&amp;貼付!Q96)</f>
        <v/>
      </c>
      <c r="C25" s="216"/>
      <c r="D25" s="217"/>
      <c r="E25" s="56"/>
      <c r="F25" s="41" t="str">
        <f>IF(貼付!AA96="","",貼付!AA96)</f>
        <v/>
      </c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ht="24" customHeight="1" x14ac:dyDescent="0.45">
      <c r="A26" s="82">
        <v>94</v>
      </c>
      <c r="B26" s="215" t="str">
        <f>IF(貼付!AA97="","",貼付!P97&amp;"　"&amp;貼付!Q97)</f>
        <v/>
      </c>
      <c r="C26" s="216"/>
      <c r="D26" s="217"/>
      <c r="E26" s="56"/>
      <c r="F26" s="41" t="str">
        <f>IF(貼付!AA97="","",貼付!AA97)</f>
        <v/>
      </c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24" customHeight="1" x14ac:dyDescent="0.45">
      <c r="A27" s="82">
        <v>95</v>
      </c>
      <c r="B27" s="215" t="str">
        <f>IF(貼付!AA98="","",貼付!P98&amp;"　"&amp;貼付!Q98)</f>
        <v/>
      </c>
      <c r="C27" s="216"/>
      <c r="D27" s="217"/>
      <c r="E27" s="56"/>
      <c r="F27" s="41" t="str">
        <f>IF(貼付!AA98="","",貼付!AA98)</f>
        <v/>
      </c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1:25" ht="24" customHeight="1" x14ac:dyDescent="0.45">
      <c r="A28" s="82">
        <v>96</v>
      </c>
      <c r="B28" s="215" t="str">
        <f>IF(貼付!AA99="","",貼付!P99&amp;"　"&amp;貼付!Q99)</f>
        <v/>
      </c>
      <c r="C28" s="216"/>
      <c r="D28" s="217"/>
      <c r="E28" s="56"/>
      <c r="F28" s="41" t="str">
        <f>IF(貼付!AA99="","",貼付!AA99)</f>
        <v/>
      </c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24" customHeight="1" x14ac:dyDescent="0.45">
      <c r="A29" s="82">
        <v>97</v>
      </c>
      <c r="B29" s="215" t="str">
        <f>IF(貼付!AA100="","",貼付!P100&amp;"　"&amp;貼付!Q100)</f>
        <v/>
      </c>
      <c r="C29" s="216"/>
      <c r="D29" s="217"/>
      <c r="E29" s="56"/>
      <c r="F29" s="41" t="str">
        <f>IF(貼付!AA100="","",貼付!AA100)</f>
        <v/>
      </c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ht="24" customHeight="1" x14ac:dyDescent="0.45">
      <c r="A30" s="82">
        <v>98</v>
      </c>
      <c r="B30" s="215" t="str">
        <f>IF(貼付!AA101="","",貼付!P101&amp;"　"&amp;貼付!Q101)</f>
        <v/>
      </c>
      <c r="C30" s="216"/>
      <c r="D30" s="217"/>
      <c r="E30" s="56"/>
      <c r="F30" s="41" t="str">
        <f>IF(貼付!AA101="","",貼付!AA101)</f>
        <v/>
      </c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</row>
    <row r="31" spans="1:25" ht="24" customHeight="1" x14ac:dyDescent="0.45">
      <c r="A31" s="82">
        <v>99</v>
      </c>
      <c r="B31" s="215" t="str">
        <f>IF(貼付!AA102="","",貼付!P102&amp;"　"&amp;貼付!Q102)</f>
        <v/>
      </c>
      <c r="C31" s="216"/>
      <c r="D31" s="217"/>
      <c r="E31" s="56"/>
      <c r="F31" s="41" t="str">
        <f>IF(貼付!AA102="","",貼付!AA102)</f>
        <v/>
      </c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ht="24" customHeight="1" x14ac:dyDescent="0.45">
      <c r="A32" s="82">
        <v>100</v>
      </c>
      <c r="B32" s="215" t="str">
        <f>IF(貼付!AA103="","",貼付!P103&amp;"　"&amp;貼付!Q103)</f>
        <v/>
      </c>
      <c r="C32" s="216"/>
      <c r="D32" s="217"/>
      <c r="E32" s="56"/>
      <c r="F32" s="41" t="str">
        <f>IF(貼付!AA103="","",貼付!AA103)</f>
        <v/>
      </c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24" customHeight="1" x14ac:dyDescent="0.45">
      <c r="A33" s="82">
        <v>101</v>
      </c>
      <c r="B33" s="215" t="str">
        <f>IF(貼付!AA104="","",貼付!P104&amp;"　"&amp;貼付!Q104)</f>
        <v/>
      </c>
      <c r="C33" s="216"/>
      <c r="D33" s="217"/>
      <c r="E33" s="56"/>
      <c r="F33" s="41" t="str">
        <f>IF(貼付!AA104="","",貼付!AA104)</f>
        <v/>
      </c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</row>
    <row r="34" spans="1:25" ht="24" customHeight="1" x14ac:dyDescent="0.45">
      <c r="A34" s="82">
        <v>102</v>
      </c>
      <c r="B34" s="215" t="str">
        <f>IF(貼付!AA105="","",貼付!P105&amp;"　"&amp;貼付!Q105)</f>
        <v/>
      </c>
      <c r="C34" s="216"/>
      <c r="D34" s="217"/>
      <c r="E34" s="56"/>
      <c r="F34" s="41" t="str">
        <f>IF(貼付!AA105="","",貼付!AA105)</f>
        <v/>
      </c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24" customHeight="1" x14ac:dyDescent="0.45">
      <c r="A35" s="82">
        <v>103</v>
      </c>
      <c r="B35" s="215" t="str">
        <f>IF(貼付!AA106="","",貼付!P106&amp;"　"&amp;貼付!Q106)</f>
        <v/>
      </c>
      <c r="C35" s="216"/>
      <c r="D35" s="217"/>
      <c r="E35" s="56"/>
      <c r="F35" s="41" t="str">
        <f>IF(貼付!AA106="","",貼付!AA106)</f>
        <v/>
      </c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24" customHeight="1" x14ac:dyDescent="0.45">
      <c r="A36" s="82">
        <v>104</v>
      </c>
      <c r="B36" s="215" t="str">
        <f>IF(貼付!AA107="","",貼付!P107&amp;"　"&amp;貼付!Q107)</f>
        <v/>
      </c>
      <c r="C36" s="216"/>
      <c r="D36" s="217"/>
      <c r="E36" s="56"/>
      <c r="F36" s="41" t="str">
        <f>IF(貼付!AA107="","",貼付!AA107)</f>
        <v/>
      </c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ht="24" customHeight="1" x14ac:dyDescent="0.45">
      <c r="A37" s="82">
        <v>105</v>
      </c>
      <c r="B37" s="215" t="str">
        <f>IF(貼付!AA108="","",貼付!P108&amp;"　"&amp;貼付!Q108)</f>
        <v/>
      </c>
      <c r="C37" s="216"/>
      <c r="D37" s="217"/>
      <c r="E37" s="56"/>
      <c r="F37" s="41" t="str">
        <f>IF(貼付!AA108="","",貼付!AA108)</f>
        <v/>
      </c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24" customHeight="1" x14ac:dyDescent="0.45">
      <c r="A38" s="82">
        <v>106</v>
      </c>
      <c r="B38" s="215" t="str">
        <f>IF(貼付!AA109="","",貼付!P109&amp;"　"&amp;貼付!Q109)</f>
        <v/>
      </c>
      <c r="C38" s="216"/>
      <c r="D38" s="217"/>
      <c r="E38" s="56"/>
      <c r="F38" s="41" t="str">
        <f>IF(貼付!AA109="","",貼付!AA109)</f>
        <v/>
      </c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1:25" ht="24" customHeight="1" x14ac:dyDescent="0.45">
      <c r="A39" s="82">
        <v>107</v>
      </c>
      <c r="B39" s="215" t="str">
        <f>IF(貼付!AA110="","",貼付!P110&amp;"　"&amp;貼付!Q110)</f>
        <v/>
      </c>
      <c r="C39" s="216"/>
      <c r="D39" s="217"/>
      <c r="E39" s="56"/>
      <c r="F39" s="41" t="str">
        <f>IF(貼付!AA110="","",貼付!AA110)</f>
        <v/>
      </c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24" customHeight="1" x14ac:dyDescent="0.45">
      <c r="A40" s="82">
        <v>108</v>
      </c>
      <c r="B40" s="215" t="str">
        <f>IF(貼付!AA111="","",貼付!P111&amp;"　"&amp;貼付!Q111)</f>
        <v/>
      </c>
      <c r="C40" s="216"/>
      <c r="D40" s="217"/>
      <c r="E40" s="56"/>
      <c r="F40" s="41" t="str">
        <f>IF(貼付!AA111="","",貼付!AA111)</f>
        <v/>
      </c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24" customHeight="1" x14ac:dyDescent="0.45">
      <c r="A41" s="82">
        <v>109</v>
      </c>
      <c r="B41" s="215" t="str">
        <f>IF(貼付!AA112="","",貼付!P112&amp;"　"&amp;貼付!Q112)</f>
        <v/>
      </c>
      <c r="C41" s="216"/>
      <c r="D41" s="217"/>
      <c r="E41" s="56"/>
      <c r="F41" s="41" t="str">
        <f>IF(貼付!AA112="","",貼付!AA112)</f>
        <v/>
      </c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24" customHeight="1" thickBot="1" x14ac:dyDescent="0.5">
      <c r="A42" s="82">
        <v>110</v>
      </c>
      <c r="B42" s="215" t="str">
        <f>IF(貼付!AA113="","",貼付!P113&amp;"　"&amp;貼付!Q113)</f>
        <v/>
      </c>
      <c r="C42" s="216"/>
      <c r="D42" s="217"/>
      <c r="E42" s="57"/>
      <c r="F42" s="41" t="str">
        <f>IF(貼付!AA113="","",貼付!AA113)</f>
        <v/>
      </c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0"/>
    </row>
    <row r="43" spans="1:25" ht="24" customHeight="1" thickBot="1" x14ac:dyDescent="0.5">
      <c r="A43" s="33"/>
      <c r="B43" s="33"/>
      <c r="C43" s="241" t="s">
        <v>201</v>
      </c>
      <c r="D43" s="242"/>
      <c r="E43" s="242"/>
      <c r="F43" s="243"/>
      <c r="G43" s="51"/>
      <c r="H43" s="52"/>
      <c r="I43" s="52"/>
      <c r="J43" s="52"/>
      <c r="K43" s="52"/>
      <c r="L43" s="53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" customHeight="1" x14ac:dyDescent="0.45"/>
    <row r="45" spans="1:25" ht="24" customHeight="1" x14ac:dyDescent="0.45">
      <c r="A45" s="234" t="s">
        <v>180</v>
      </c>
      <c r="B45" s="115" t="s">
        <v>191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237"/>
    </row>
    <row r="46" spans="1:25" ht="24" customHeight="1" x14ac:dyDescent="0.45">
      <c r="A46" s="235"/>
      <c r="B46" s="238" t="s">
        <v>192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40"/>
    </row>
    <row r="47" spans="1:25" ht="24" customHeight="1" x14ac:dyDescent="0.45">
      <c r="A47" s="235"/>
      <c r="B47" s="238" t="s">
        <v>194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40"/>
    </row>
    <row r="48" spans="1:25" ht="24" customHeight="1" x14ac:dyDescent="0.45">
      <c r="A48" s="236"/>
      <c r="B48" s="244" t="s">
        <v>193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6"/>
    </row>
  </sheetData>
  <mergeCells count="70">
    <mergeCell ref="B33:D33"/>
    <mergeCell ref="Q9:Q10"/>
    <mergeCell ref="R9:R10"/>
    <mergeCell ref="S9:S10"/>
    <mergeCell ref="T9:T10"/>
    <mergeCell ref="B22:D22"/>
    <mergeCell ref="B16:D16"/>
    <mergeCell ref="B17:D17"/>
    <mergeCell ref="B18:D18"/>
    <mergeCell ref="B19:D19"/>
    <mergeCell ref="B20:D20"/>
    <mergeCell ref="B21:D21"/>
    <mergeCell ref="B40:D40"/>
    <mergeCell ref="B41:D41"/>
    <mergeCell ref="B42:D42"/>
    <mergeCell ref="C43:F43"/>
    <mergeCell ref="A45:A48"/>
    <mergeCell ref="B45:Y45"/>
    <mergeCell ref="B46:Y46"/>
    <mergeCell ref="B47:Y47"/>
    <mergeCell ref="B48:Y48"/>
    <mergeCell ref="B39:D39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8:D38"/>
    <mergeCell ref="B34:D34"/>
    <mergeCell ref="B35:D35"/>
    <mergeCell ref="B36:D36"/>
    <mergeCell ref="B37:D37"/>
    <mergeCell ref="Z11:AA11"/>
    <mergeCell ref="B12:E12"/>
    <mergeCell ref="B13:D13"/>
    <mergeCell ref="B14:D14"/>
    <mergeCell ref="B15:D15"/>
    <mergeCell ref="A6:C6"/>
    <mergeCell ref="D6:L6"/>
    <mergeCell ref="M6:N6"/>
    <mergeCell ref="O6:Y6"/>
    <mergeCell ref="A9:B11"/>
    <mergeCell ref="C9:E11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:Y1"/>
    <mergeCell ref="A2:Y2"/>
    <mergeCell ref="A4:Y4"/>
    <mergeCell ref="A5:C5"/>
    <mergeCell ref="U5:Y5"/>
    <mergeCell ref="D5:P5"/>
    <mergeCell ref="Q5:T5"/>
    <mergeCell ref="V9:V10"/>
    <mergeCell ref="W9:W10"/>
    <mergeCell ref="X9:X10"/>
    <mergeCell ref="Y9:Y10"/>
    <mergeCell ref="U9:U10"/>
  </mergeCells>
  <phoneticPr fontId="3"/>
  <printOptions horizontalCentered="1"/>
  <pageMargins left="0.39370078740157483" right="0.39370078740157483" top="0.27559055118110237" bottom="0.27559055118110237" header="0.31496062992125984" footer="0.31496062992125984"/>
  <pageSetup paperSize="9" scale="74" orientation="portrait" r:id="rId1"/>
  <headerFooter>
    <oddHeader>&amp;RNo4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335280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4</xdr:row>
                    <xdr:rowOff>38100</xdr:rowOff>
                  </from>
                  <to>
                    <xdr:col>20</xdr:col>
                    <xdr:colOff>266700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22</xdr:col>
                    <xdr:colOff>259080</xdr:colOff>
                    <xdr:row>4</xdr:row>
                    <xdr:rowOff>38100</xdr:rowOff>
                  </from>
                  <to>
                    <xdr:col>23</xdr:col>
                    <xdr:colOff>137160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335280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335280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335280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335280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335280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335280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335280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335280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335280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335280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23</xdr:row>
                    <xdr:rowOff>38100</xdr:rowOff>
                  </from>
                  <to>
                    <xdr:col>4</xdr:col>
                    <xdr:colOff>335280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4</xdr:col>
                    <xdr:colOff>114300</xdr:colOff>
                    <xdr:row>24</xdr:row>
                    <xdr:rowOff>38100</xdr:rowOff>
                  </from>
                  <to>
                    <xdr:col>4</xdr:col>
                    <xdr:colOff>335280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38100</xdr:rowOff>
                  </from>
                  <to>
                    <xdr:col>4</xdr:col>
                    <xdr:colOff>335280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38100</xdr:rowOff>
                  </from>
                  <to>
                    <xdr:col>4</xdr:col>
                    <xdr:colOff>335280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38100</xdr:rowOff>
                  </from>
                  <to>
                    <xdr:col>4</xdr:col>
                    <xdr:colOff>335280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38100</xdr:rowOff>
                  </from>
                  <to>
                    <xdr:col>4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4</xdr:col>
                    <xdr:colOff>114300</xdr:colOff>
                    <xdr:row>39</xdr:row>
                    <xdr:rowOff>38100</xdr:rowOff>
                  </from>
                  <to>
                    <xdr:col>4</xdr:col>
                    <xdr:colOff>335280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 moveWithCells="1">
                  <from>
                    <xdr:col>4</xdr:col>
                    <xdr:colOff>114300</xdr:colOff>
                    <xdr:row>40</xdr:row>
                    <xdr:rowOff>38100</xdr:rowOff>
                  </from>
                  <to>
                    <xdr:col>4</xdr:col>
                    <xdr:colOff>335280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4</xdr:col>
                    <xdr:colOff>114300</xdr:colOff>
                    <xdr:row>41</xdr:row>
                    <xdr:rowOff>38100</xdr:rowOff>
                  </from>
                  <to>
                    <xdr:col>4</xdr:col>
                    <xdr:colOff>335280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Check Box 23">
              <controlPr defaultSize="0" autoFill="0" autoLine="0" autoPict="0">
                <anchor moveWithCells="1">
                  <from>
                    <xdr:col>4</xdr:col>
                    <xdr:colOff>114300</xdr:colOff>
                    <xdr:row>38</xdr:row>
                    <xdr:rowOff>38100</xdr:rowOff>
                  </from>
                  <to>
                    <xdr:col>4</xdr:col>
                    <xdr:colOff>335280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Check Box 24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38100</xdr:rowOff>
                  </from>
                  <to>
                    <xdr:col>4</xdr:col>
                    <xdr:colOff>335280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Check Box 25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4</xdr:col>
                    <xdr:colOff>335280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4</xdr:col>
                    <xdr:colOff>335280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38100</xdr:rowOff>
                  </from>
                  <to>
                    <xdr:col>4</xdr:col>
                    <xdr:colOff>335280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Check Box 28">
              <controlPr defaultSize="0" autoFill="0" autoLine="0" autoPict="0">
                <anchor moveWithCells="1">
                  <from>
                    <xdr:col>4</xdr:col>
                    <xdr:colOff>114300</xdr:colOff>
                    <xdr:row>32</xdr:row>
                    <xdr:rowOff>38100</xdr:rowOff>
                  </from>
                  <to>
                    <xdr:col>4</xdr:col>
                    <xdr:colOff>335280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Check Box 29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38100</xdr:rowOff>
                  </from>
                  <to>
                    <xdr:col>4</xdr:col>
                    <xdr:colOff>335280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Check Box 30">
              <controlPr defaultSize="0" autoFill="0" autoLine="0" autoPict="0">
                <anchor moveWithCells="1">
                  <from>
                    <xdr:col>4</xdr:col>
                    <xdr:colOff>114300</xdr:colOff>
                    <xdr:row>34</xdr:row>
                    <xdr:rowOff>38100</xdr:rowOff>
                  </from>
                  <to>
                    <xdr:col>4</xdr:col>
                    <xdr:colOff>335280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38100</xdr:rowOff>
                  </from>
                  <to>
                    <xdr:col>4</xdr:col>
                    <xdr:colOff>335280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Check Box 32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38100</xdr:rowOff>
                  </from>
                  <to>
                    <xdr:col>4</xdr:col>
                    <xdr:colOff>335280</xdr:colOff>
                    <xdr:row>36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:AA48"/>
  <sheetViews>
    <sheetView view="pageBreakPreview" zoomScaleNormal="100" zoomScaleSheetLayoutView="100" workbookViewId="0">
      <selection activeCell="A2" sqref="A2:Y2"/>
    </sheetView>
  </sheetViews>
  <sheetFormatPr defaultColWidth="5.3984375" defaultRowHeight="24" customHeight="1" x14ac:dyDescent="0.45"/>
  <cols>
    <col min="1" max="6" width="5.3984375" style="1"/>
    <col min="7" max="25" width="4.5" style="1" customWidth="1"/>
    <col min="26" max="26" width="4.69921875" style="1" customWidth="1"/>
    <col min="27" max="27" width="5.3984375" style="1" customWidth="1"/>
    <col min="28" max="16384" width="5.3984375" style="1"/>
  </cols>
  <sheetData>
    <row r="1" spans="1:27" ht="24.75" customHeight="1" x14ac:dyDescent="0.45">
      <c r="A1" s="223" t="str">
        <f>IF(参加申込書No1!A1="","",参加申込書No1!A1)</f>
        <v>令和4年度 福岡県高等学校バスケットボール選手権大会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7" ht="24.75" customHeight="1" x14ac:dyDescent="0.45">
      <c r="A2" s="224" t="str">
        <f>IF(参加申込書No1!A2="","",参加申込書No1!A2)</f>
        <v>（兼　ウインターカップ2022 令和4年度 第75回全国高等学校バスケットボール選手権大会・福岡県予選）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1:27" ht="24.75" hidden="1" customHeight="1" x14ac:dyDescent="0.45">
      <c r="A3" s="35" t="e">
        <f>IF(#REF!="","",#REF!)</f>
        <v>#REF!</v>
      </c>
    </row>
    <row r="4" spans="1:27" ht="24" customHeight="1" x14ac:dyDescent="0.45">
      <c r="A4" s="225" t="s">
        <v>175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24" customHeight="1" x14ac:dyDescent="0.45">
      <c r="A5" s="95" t="s">
        <v>0</v>
      </c>
      <c r="B5" s="95"/>
      <c r="C5" s="228"/>
      <c r="D5" s="228" t="str">
        <f>IF(参加申込書No1!G5="","",参加申込書No1!G5)</f>
        <v/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 t="s">
        <v>214</v>
      </c>
      <c r="R5" s="233"/>
      <c r="S5" s="233"/>
      <c r="T5" s="226"/>
      <c r="U5" s="226" t="s">
        <v>8</v>
      </c>
      <c r="V5" s="95"/>
      <c r="W5" s="95"/>
      <c r="X5" s="95"/>
      <c r="Y5" s="95"/>
    </row>
    <row r="6" spans="1:27" ht="24" customHeight="1" x14ac:dyDescent="0.45">
      <c r="A6" s="229" t="s">
        <v>176</v>
      </c>
      <c r="B6" s="229"/>
      <c r="C6" s="229"/>
      <c r="D6" s="227" t="s">
        <v>195</v>
      </c>
      <c r="E6" s="227"/>
      <c r="F6" s="227"/>
      <c r="G6" s="227"/>
      <c r="H6" s="227"/>
      <c r="I6" s="227"/>
      <c r="J6" s="227"/>
      <c r="K6" s="227"/>
      <c r="L6" s="227"/>
      <c r="M6" s="231" t="s">
        <v>177</v>
      </c>
      <c r="N6" s="232"/>
      <c r="O6" s="230" t="e">
        <f>IF('❷健康CS(チーム用)'!P6:Z6="","",'❷健康CS(チーム用)'!P6:Z6)</f>
        <v>#VALUE!</v>
      </c>
      <c r="P6" s="230"/>
      <c r="Q6" s="230"/>
      <c r="R6" s="230"/>
      <c r="S6" s="230"/>
      <c r="T6" s="230"/>
      <c r="U6" s="95"/>
      <c r="V6" s="95"/>
      <c r="W6" s="95"/>
      <c r="X6" s="95"/>
      <c r="Y6" s="95"/>
    </row>
    <row r="7" spans="1:27" ht="24" customHeight="1" x14ac:dyDescent="0.45">
      <c r="A7" s="1" t="s">
        <v>181</v>
      </c>
    </row>
    <row r="8" spans="1:27" ht="24" customHeight="1" x14ac:dyDescent="0.45">
      <c r="A8" s="1" t="s">
        <v>182</v>
      </c>
    </row>
    <row r="9" spans="1:27" ht="10.5" customHeight="1" x14ac:dyDescent="0.45">
      <c r="A9" s="95" t="s">
        <v>32</v>
      </c>
      <c r="B9" s="95"/>
      <c r="C9" s="95" t="s">
        <v>33</v>
      </c>
      <c r="D9" s="95"/>
      <c r="E9" s="95"/>
      <c r="F9" s="42" t="s">
        <v>184</v>
      </c>
      <c r="G9" s="258">
        <f>IF('❷健康CS(チーム用)'!H10="","",'❷健康CS(チーム用)'!H10)</f>
        <v>44682</v>
      </c>
      <c r="H9" s="247">
        <f>IF('❷健康CS(チーム用)'!I10="","",'❷健康CS(チーム用)'!I10)</f>
        <v>44681</v>
      </c>
      <c r="I9" s="247">
        <f>IF('❷健康CS(チーム用)'!J10="","",'❷健康CS(チーム用)'!J10)</f>
        <v>44680</v>
      </c>
      <c r="J9" s="247">
        <f>IF('❷健康CS(チーム用)'!K10="","",'❷健康CS(チーム用)'!K10)</f>
        <v>44679</v>
      </c>
      <c r="K9" s="247">
        <f>IF('❷健康CS(チーム用)'!L10="","",'❷健康CS(チーム用)'!L10)</f>
        <v>44678</v>
      </c>
      <c r="L9" s="247">
        <f>IF('❷健康CS(チーム用)'!M10="","",'❷健康CS(チーム用)'!M10)</f>
        <v>44677</v>
      </c>
      <c r="M9" s="247">
        <f>IF('❷健康CS(チーム用)'!N10="","",'❷健康CS(チーム用)'!N10)</f>
        <v>44676</v>
      </c>
      <c r="N9" s="247">
        <f>IF('❷健康CS(チーム用)'!O10="","",'❷健康CS(チーム用)'!O10)</f>
        <v>44675</v>
      </c>
      <c r="O9" s="247">
        <f>IF('❷健康CS(チーム用)'!P10="","",'❷健康CS(チーム用)'!P10)</f>
        <v>44674</v>
      </c>
      <c r="P9" s="247">
        <f>IF('❷健康CS(チーム用)'!Q10="","",'❷健康CS(チーム用)'!Q10)</f>
        <v>44673</v>
      </c>
      <c r="Q9" s="247">
        <f>IF('❷健康CS(チーム用)'!R10="","",'❷健康CS(チーム用)'!R10)</f>
        <v>44672</v>
      </c>
      <c r="R9" s="247">
        <f>IF('❷健康CS(チーム用)'!S10="","",'❷健康CS(チーム用)'!S10)</f>
        <v>44671</v>
      </c>
      <c r="S9" s="247">
        <f>IF('❷健康CS(チーム用)'!T10="","",'❷健康CS(チーム用)'!T10)</f>
        <v>44670</v>
      </c>
      <c r="T9" s="247">
        <f>IF('❷健康CS(チーム用)'!U10="","",'❷健康CS(チーム用)'!U10)</f>
        <v>44669</v>
      </c>
      <c r="U9" s="247">
        <f>IF('❷健康CS(チーム用)'!V10="","",'❷健康CS(チーム用)'!V10)</f>
        <v>44668</v>
      </c>
      <c r="V9" s="247">
        <f>IF('❷健康CS(チーム用)'!W10="","",'❷健康CS(チーム用)'!W10)</f>
        <v>44667</v>
      </c>
      <c r="W9" s="247">
        <f>IF('❷健康CS(チーム用)'!X10="","",'❷健康CS(チーム用)'!X10)</f>
        <v>44666</v>
      </c>
      <c r="X9" s="247">
        <f>IF('❷健康CS(チーム用)'!Y10="","",'❷健康CS(チーム用)'!Y10)</f>
        <v>44665</v>
      </c>
      <c r="Y9" s="247">
        <f>IF('❷健康CS(チーム用)'!Z10="","",'❷健康CS(チーム用)'!Z10)</f>
        <v>44664</v>
      </c>
    </row>
    <row r="10" spans="1:27" ht="10.5" customHeight="1" x14ac:dyDescent="0.45">
      <c r="A10" s="95"/>
      <c r="B10" s="95"/>
      <c r="C10" s="95"/>
      <c r="D10" s="95"/>
      <c r="E10" s="95"/>
      <c r="F10" s="43" t="s">
        <v>185</v>
      </c>
      <c r="G10" s="259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</row>
    <row r="11" spans="1:27" ht="10.5" customHeight="1" x14ac:dyDescent="0.45">
      <c r="A11" s="95"/>
      <c r="B11" s="95"/>
      <c r="C11" s="95"/>
      <c r="D11" s="95"/>
      <c r="E11" s="95"/>
      <c r="F11" s="44" t="s">
        <v>186</v>
      </c>
      <c r="G11" s="45" t="str">
        <f>IF('❷健康CS(チーム用)'!H12="","",'❷健康CS(チーム用)'!H12)</f>
        <v>日</v>
      </c>
      <c r="H11" s="46" t="str">
        <f>IF('❷健康CS(チーム用)'!I12="","",'❷健康CS(チーム用)'!I12)</f>
        <v>土</v>
      </c>
      <c r="I11" s="46" t="str">
        <f>IF('❷健康CS(チーム用)'!J12="","",'❷健康CS(チーム用)'!J12)</f>
        <v>金</v>
      </c>
      <c r="J11" s="46" t="str">
        <f>IF('❷健康CS(チーム用)'!K12="","",'❷健康CS(チーム用)'!K12)</f>
        <v>木</v>
      </c>
      <c r="K11" s="46" t="str">
        <f>IF('❷健康CS(チーム用)'!L12="","",'❷健康CS(チーム用)'!L12)</f>
        <v>水</v>
      </c>
      <c r="L11" s="46" t="str">
        <f>IF('❷健康CS(チーム用)'!M12="","",'❷健康CS(チーム用)'!M12)</f>
        <v>火</v>
      </c>
      <c r="M11" s="46" t="str">
        <f>IF('❷健康CS(チーム用)'!N12="","",'❷健康CS(チーム用)'!N12)</f>
        <v>月</v>
      </c>
      <c r="N11" s="46" t="str">
        <f>IF('❷健康CS(チーム用)'!O12="","",'❷健康CS(チーム用)'!O12)</f>
        <v>日</v>
      </c>
      <c r="O11" s="46" t="str">
        <f>IF('❷健康CS(チーム用)'!P12="","",'❷健康CS(チーム用)'!P12)</f>
        <v>土</v>
      </c>
      <c r="P11" s="46" t="str">
        <f>IF('❷健康CS(チーム用)'!Q12="","",'❷健康CS(チーム用)'!Q12)</f>
        <v>金</v>
      </c>
      <c r="Q11" s="46" t="str">
        <f>IF('❷健康CS(チーム用)'!R12="","",'❷健康CS(チーム用)'!R12)</f>
        <v>木</v>
      </c>
      <c r="R11" s="46" t="str">
        <f>IF('❷健康CS(チーム用)'!S12="","",'❷健康CS(チーム用)'!S12)</f>
        <v>水</v>
      </c>
      <c r="S11" s="46" t="str">
        <f>IF('❷健康CS(チーム用)'!T12="","",'❷健康CS(チーム用)'!T12)</f>
        <v>火</v>
      </c>
      <c r="T11" s="46" t="str">
        <f>IF('❷健康CS(チーム用)'!U12="","",'❷健康CS(チーム用)'!U12)</f>
        <v>月</v>
      </c>
      <c r="U11" s="46" t="str">
        <f>IF('❷健康CS(チーム用)'!V12="","",'❷健康CS(チーム用)'!V12)</f>
        <v>日</v>
      </c>
      <c r="V11" s="46" t="str">
        <f>IF('❷健康CS(チーム用)'!W12="","",'❷健康CS(チーム用)'!W12)</f>
        <v>土</v>
      </c>
      <c r="W11" s="46" t="str">
        <f>IF('❷健康CS(チーム用)'!X12="","",'❷健康CS(チーム用)'!X12)</f>
        <v>金</v>
      </c>
      <c r="X11" s="46" t="str">
        <f>IF('❷健康CS(チーム用)'!Y12="","",'❷健康CS(チーム用)'!Y12)</f>
        <v>木</v>
      </c>
      <c r="Y11" s="47" t="str">
        <f>IF('❷健康CS(チーム用)'!Z12="","",'❷健康CS(チーム用)'!Z12)</f>
        <v>水</v>
      </c>
      <c r="Z11" s="218"/>
      <c r="AA11" s="218"/>
    </row>
    <row r="12" spans="1:27" ht="24" customHeight="1" x14ac:dyDescent="0.45">
      <c r="A12" s="34" t="s">
        <v>178</v>
      </c>
      <c r="B12" s="255" t="s">
        <v>197</v>
      </c>
      <c r="C12" s="256"/>
      <c r="D12" s="256"/>
      <c r="E12" s="257"/>
      <c r="F12" s="41" t="s">
        <v>5</v>
      </c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7" ht="24" customHeight="1" x14ac:dyDescent="0.45">
      <c r="A13" s="34">
        <v>111</v>
      </c>
      <c r="B13" s="215" t="str">
        <f>IF(貼付!AA114="","",貼付!P114&amp;"　"&amp;貼付!Q114)</f>
        <v/>
      </c>
      <c r="C13" s="216"/>
      <c r="D13" s="217"/>
      <c r="E13" s="56"/>
      <c r="F13" s="41" t="str">
        <f>IF(貼付!AA114="","",貼付!AA114)</f>
        <v/>
      </c>
      <c r="G13" s="39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7" ht="24" customHeight="1" x14ac:dyDescent="0.45">
      <c r="A14" s="82">
        <v>112</v>
      </c>
      <c r="B14" s="215" t="str">
        <f>IF(貼付!AA115="","",貼付!P115&amp;"　"&amp;貼付!Q115)</f>
        <v/>
      </c>
      <c r="C14" s="216"/>
      <c r="D14" s="217"/>
      <c r="E14" s="56"/>
      <c r="F14" s="41" t="str">
        <f>IF(貼付!AA115="","",貼付!AA115)</f>
        <v/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7" ht="24" customHeight="1" x14ac:dyDescent="0.45">
      <c r="A15" s="82">
        <v>113</v>
      </c>
      <c r="B15" s="215" t="str">
        <f>IF(貼付!AA116="","",貼付!P116&amp;"　"&amp;貼付!Q116)</f>
        <v/>
      </c>
      <c r="C15" s="216"/>
      <c r="D15" s="217"/>
      <c r="E15" s="56"/>
      <c r="F15" s="41" t="str">
        <f>IF(貼付!AA116="","",貼付!AA116)</f>
        <v/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7" ht="24" customHeight="1" x14ac:dyDescent="0.45">
      <c r="A16" s="82">
        <v>114</v>
      </c>
      <c r="B16" s="215" t="str">
        <f>IF(貼付!AA117="","",貼付!P117&amp;"　"&amp;貼付!Q117)</f>
        <v/>
      </c>
      <c r="C16" s="216"/>
      <c r="D16" s="217"/>
      <c r="E16" s="56"/>
      <c r="F16" s="41" t="str">
        <f>IF(貼付!AA117="","",貼付!AA117)</f>
        <v/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ht="24" customHeight="1" x14ac:dyDescent="0.45">
      <c r="A17" s="82">
        <v>115</v>
      </c>
      <c r="B17" s="215" t="str">
        <f>IF(貼付!AA118="","",貼付!P118&amp;"　"&amp;貼付!Q118)</f>
        <v/>
      </c>
      <c r="C17" s="216"/>
      <c r="D17" s="217"/>
      <c r="E17" s="56"/>
      <c r="F17" s="41" t="str">
        <f>IF(貼付!AA118="","",貼付!AA118)</f>
        <v/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ht="24" customHeight="1" x14ac:dyDescent="0.45">
      <c r="A18" s="82">
        <v>116</v>
      </c>
      <c r="B18" s="215" t="str">
        <f>IF(貼付!AA119="","",貼付!P119&amp;"　"&amp;貼付!Q119)</f>
        <v/>
      </c>
      <c r="C18" s="216"/>
      <c r="D18" s="217"/>
      <c r="E18" s="56"/>
      <c r="F18" s="41" t="str">
        <f>IF(貼付!AA119="","",貼付!AA119)</f>
        <v/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ht="24" customHeight="1" x14ac:dyDescent="0.45">
      <c r="A19" s="82">
        <v>117</v>
      </c>
      <c r="B19" s="215" t="str">
        <f>IF(貼付!AA120="","",貼付!P120&amp;"　"&amp;貼付!Q120)</f>
        <v/>
      </c>
      <c r="C19" s="216"/>
      <c r="D19" s="217"/>
      <c r="E19" s="56"/>
      <c r="F19" s="41" t="str">
        <f>IF(貼付!AA120="","",貼付!AA120)</f>
        <v/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ht="24" customHeight="1" x14ac:dyDescent="0.45">
      <c r="A20" s="82">
        <v>118</v>
      </c>
      <c r="B20" s="215" t="str">
        <f>IF(貼付!AA121="","",貼付!P121&amp;"　"&amp;貼付!Q121)</f>
        <v/>
      </c>
      <c r="C20" s="216"/>
      <c r="D20" s="217"/>
      <c r="E20" s="56"/>
      <c r="F20" s="41" t="str">
        <f>IF(貼付!AA121="","",貼付!AA121)</f>
        <v/>
      </c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ht="24" customHeight="1" x14ac:dyDescent="0.45">
      <c r="A21" s="82">
        <v>119</v>
      </c>
      <c r="B21" s="215" t="str">
        <f>IF(貼付!AA122="","",貼付!P122&amp;"　"&amp;貼付!Q122)</f>
        <v/>
      </c>
      <c r="C21" s="216"/>
      <c r="D21" s="217"/>
      <c r="E21" s="56"/>
      <c r="F21" s="41" t="str">
        <f>IF(貼付!AA122="","",貼付!AA122)</f>
        <v/>
      </c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24" customHeight="1" x14ac:dyDescent="0.45">
      <c r="A22" s="82">
        <v>120</v>
      </c>
      <c r="B22" s="215" t="str">
        <f>IF(貼付!AA123="","",貼付!P123&amp;"　"&amp;貼付!Q123)</f>
        <v/>
      </c>
      <c r="C22" s="216"/>
      <c r="D22" s="217"/>
      <c r="E22" s="56"/>
      <c r="F22" s="41" t="str">
        <f>IF(貼付!AA123="","",貼付!AA123)</f>
        <v/>
      </c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1:25" ht="24" customHeight="1" x14ac:dyDescent="0.45">
      <c r="A23" s="82"/>
      <c r="B23" s="215"/>
      <c r="C23" s="216"/>
      <c r="D23" s="217"/>
      <c r="E23" s="56"/>
      <c r="F23" s="41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 ht="24" customHeight="1" x14ac:dyDescent="0.45">
      <c r="A24" s="82"/>
      <c r="B24" s="215"/>
      <c r="C24" s="216"/>
      <c r="D24" s="217"/>
      <c r="E24" s="56"/>
      <c r="F24" s="41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 ht="24" customHeight="1" x14ac:dyDescent="0.45">
      <c r="A25" s="82"/>
      <c r="B25" s="215"/>
      <c r="C25" s="216"/>
      <c r="D25" s="217"/>
      <c r="E25" s="56"/>
      <c r="F25" s="41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ht="24" customHeight="1" x14ac:dyDescent="0.45">
      <c r="A26" s="82"/>
      <c r="B26" s="215"/>
      <c r="C26" s="216"/>
      <c r="D26" s="217"/>
      <c r="E26" s="56"/>
      <c r="F26" s="41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24" customHeight="1" x14ac:dyDescent="0.45">
      <c r="A27" s="82"/>
      <c r="B27" s="215"/>
      <c r="C27" s="216"/>
      <c r="D27" s="217"/>
      <c r="E27" s="56"/>
      <c r="F27" s="41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1:25" ht="24" customHeight="1" x14ac:dyDescent="0.45">
      <c r="A28" s="82"/>
      <c r="B28" s="215"/>
      <c r="C28" s="216"/>
      <c r="D28" s="217"/>
      <c r="E28" s="56"/>
      <c r="F28" s="41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24" customHeight="1" x14ac:dyDescent="0.45">
      <c r="A29" s="82"/>
      <c r="B29" s="215"/>
      <c r="C29" s="216"/>
      <c r="D29" s="217"/>
      <c r="E29" s="56"/>
      <c r="F29" s="41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ht="24" customHeight="1" x14ac:dyDescent="0.45">
      <c r="A30" s="82"/>
      <c r="B30" s="215"/>
      <c r="C30" s="216"/>
      <c r="D30" s="217"/>
      <c r="E30" s="56"/>
      <c r="F30" s="41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</row>
    <row r="31" spans="1:25" ht="24" customHeight="1" x14ac:dyDescent="0.45">
      <c r="A31" s="82"/>
      <c r="B31" s="215"/>
      <c r="C31" s="216"/>
      <c r="D31" s="217"/>
      <c r="E31" s="56"/>
      <c r="F31" s="41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ht="24" customHeight="1" x14ac:dyDescent="0.45">
      <c r="A32" s="82"/>
      <c r="B32" s="215"/>
      <c r="C32" s="216"/>
      <c r="D32" s="217"/>
      <c r="E32" s="56"/>
      <c r="F32" s="41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24" customHeight="1" x14ac:dyDescent="0.45">
      <c r="A33" s="82"/>
      <c r="B33" s="215"/>
      <c r="C33" s="216"/>
      <c r="D33" s="217"/>
      <c r="E33" s="56"/>
      <c r="F33" s="41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</row>
    <row r="34" spans="1:25" ht="24" customHeight="1" x14ac:dyDescent="0.45">
      <c r="A34" s="82"/>
      <c r="B34" s="215"/>
      <c r="C34" s="216"/>
      <c r="D34" s="217"/>
      <c r="E34" s="56"/>
      <c r="F34" s="41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24" customHeight="1" x14ac:dyDescent="0.45">
      <c r="A35" s="82"/>
      <c r="B35" s="215"/>
      <c r="C35" s="216"/>
      <c r="D35" s="217"/>
      <c r="E35" s="56"/>
      <c r="F35" s="41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24" customHeight="1" x14ac:dyDescent="0.45">
      <c r="A36" s="82"/>
      <c r="B36" s="215"/>
      <c r="C36" s="216"/>
      <c r="D36" s="217"/>
      <c r="E36" s="56"/>
      <c r="F36" s="41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ht="24" customHeight="1" x14ac:dyDescent="0.45">
      <c r="A37" s="82"/>
      <c r="B37" s="215"/>
      <c r="C37" s="216"/>
      <c r="D37" s="217"/>
      <c r="E37" s="56"/>
      <c r="F37" s="41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24" customHeight="1" x14ac:dyDescent="0.45">
      <c r="A38" s="82"/>
      <c r="B38" s="215"/>
      <c r="C38" s="216"/>
      <c r="D38" s="217"/>
      <c r="E38" s="56"/>
      <c r="F38" s="41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1:25" ht="24" customHeight="1" x14ac:dyDescent="0.45">
      <c r="A39" s="82"/>
      <c r="B39" s="215"/>
      <c r="C39" s="216"/>
      <c r="D39" s="217"/>
      <c r="E39" s="56"/>
      <c r="F39" s="41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24" customHeight="1" x14ac:dyDescent="0.45">
      <c r="A40" s="82"/>
      <c r="B40" s="215"/>
      <c r="C40" s="216"/>
      <c r="D40" s="217"/>
      <c r="E40" s="56"/>
      <c r="F40" s="41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24" customHeight="1" x14ac:dyDescent="0.45">
      <c r="A41" s="82"/>
      <c r="B41" s="215"/>
      <c r="C41" s="216"/>
      <c r="D41" s="217"/>
      <c r="E41" s="56"/>
      <c r="F41" s="41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24" customHeight="1" thickBot="1" x14ac:dyDescent="0.5">
      <c r="A42" s="82"/>
      <c r="B42" s="215"/>
      <c r="C42" s="216"/>
      <c r="D42" s="217"/>
      <c r="E42" s="57"/>
      <c r="F42" s="41"/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0"/>
    </row>
    <row r="43" spans="1:25" ht="24" customHeight="1" thickBot="1" x14ac:dyDescent="0.5">
      <c r="A43" s="33"/>
      <c r="B43" s="33"/>
      <c r="C43" s="241" t="s">
        <v>201</v>
      </c>
      <c r="D43" s="242"/>
      <c r="E43" s="242"/>
      <c r="F43" s="243"/>
      <c r="G43" s="51"/>
      <c r="H43" s="52"/>
      <c r="I43" s="52"/>
      <c r="J43" s="52"/>
      <c r="K43" s="52"/>
      <c r="L43" s="53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" customHeight="1" x14ac:dyDescent="0.45"/>
    <row r="45" spans="1:25" ht="24" customHeight="1" x14ac:dyDescent="0.45">
      <c r="A45" s="234" t="s">
        <v>180</v>
      </c>
      <c r="B45" s="115" t="s">
        <v>191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237"/>
    </row>
    <row r="46" spans="1:25" ht="24" customHeight="1" x14ac:dyDescent="0.45">
      <c r="A46" s="235"/>
      <c r="B46" s="238" t="s">
        <v>192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40"/>
    </row>
    <row r="47" spans="1:25" ht="24" customHeight="1" x14ac:dyDescent="0.45">
      <c r="A47" s="235"/>
      <c r="B47" s="238" t="s">
        <v>194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40"/>
    </row>
    <row r="48" spans="1:25" ht="24" customHeight="1" x14ac:dyDescent="0.45">
      <c r="A48" s="236"/>
      <c r="B48" s="244" t="s">
        <v>193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6"/>
    </row>
  </sheetData>
  <mergeCells count="70">
    <mergeCell ref="B33:D33"/>
    <mergeCell ref="Q9:Q10"/>
    <mergeCell ref="R9:R10"/>
    <mergeCell ref="S9:S10"/>
    <mergeCell ref="T9:T10"/>
    <mergeCell ref="B22:D22"/>
    <mergeCell ref="B16:D16"/>
    <mergeCell ref="B17:D17"/>
    <mergeCell ref="B18:D18"/>
    <mergeCell ref="B19:D19"/>
    <mergeCell ref="B20:D20"/>
    <mergeCell ref="B21:D21"/>
    <mergeCell ref="B40:D40"/>
    <mergeCell ref="B41:D41"/>
    <mergeCell ref="B42:D42"/>
    <mergeCell ref="C43:F43"/>
    <mergeCell ref="A45:A48"/>
    <mergeCell ref="B45:Y45"/>
    <mergeCell ref="B46:Y46"/>
    <mergeCell ref="B47:Y47"/>
    <mergeCell ref="B48:Y48"/>
    <mergeCell ref="B39:D39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8:D38"/>
    <mergeCell ref="B34:D34"/>
    <mergeCell ref="B35:D35"/>
    <mergeCell ref="B36:D36"/>
    <mergeCell ref="B37:D37"/>
    <mergeCell ref="Z11:AA11"/>
    <mergeCell ref="B12:E12"/>
    <mergeCell ref="B13:D13"/>
    <mergeCell ref="B14:D14"/>
    <mergeCell ref="B15:D15"/>
    <mergeCell ref="A6:C6"/>
    <mergeCell ref="D6:L6"/>
    <mergeCell ref="M6:N6"/>
    <mergeCell ref="O6:Y6"/>
    <mergeCell ref="A9:B11"/>
    <mergeCell ref="C9:E11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:Y1"/>
    <mergeCell ref="A2:Y2"/>
    <mergeCell ref="A4:Y4"/>
    <mergeCell ref="A5:C5"/>
    <mergeCell ref="U5:Y5"/>
    <mergeCell ref="D5:P5"/>
    <mergeCell ref="Q5:T5"/>
    <mergeCell ref="V9:V10"/>
    <mergeCell ref="W9:W10"/>
    <mergeCell ref="X9:X10"/>
    <mergeCell ref="Y9:Y10"/>
    <mergeCell ref="U9:U10"/>
  </mergeCells>
  <phoneticPr fontId="3"/>
  <printOptions horizontalCentered="1"/>
  <pageMargins left="0.39370078740157483" right="0.39370078740157483" top="0.27559055118110237" bottom="0.27559055118110237" header="0.31496062992125984" footer="0.31496062992125984"/>
  <pageSetup paperSize="9" scale="74" orientation="portrait" r:id="rId1"/>
  <headerFooter>
    <oddHeader>&amp;RNo5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335280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4</xdr:row>
                    <xdr:rowOff>38100</xdr:rowOff>
                  </from>
                  <to>
                    <xdr:col>20</xdr:col>
                    <xdr:colOff>266700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22</xdr:col>
                    <xdr:colOff>259080</xdr:colOff>
                    <xdr:row>4</xdr:row>
                    <xdr:rowOff>38100</xdr:rowOff>
                  </from>
                  <to>
                    <xdr:col>23</xdr:col>
                    <xdr:colOff>137160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335280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335280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335280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335280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335280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335280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335280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335280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335280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335280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23</xdr:row>
                    <xdr:rowOff>38100</xdr:rowOff>
                  </from>
                  <to>
                    <xdr:col>4</xdr:col>
                    <xdr:colOff>335280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114300</xdr:colOff>
                    <xdr:row>24</xdr:row>
                    <xdr:rowOff>38100</xdr:rowOff>
                  </from>
                  <to>
                    <xdr:col>4</xdr:col>
                    <xdr:colOff>335280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38100</xdr:rowOff>
                  </from>
                  <to>
                    <xdr:col>4</xdr:col>
                    <xdr:colOff>335280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38100</xdr:rowOff>
                  </from>
                  <to>
                    <xdr:col>4</xdr:col>
                    <xdr:colOff>335280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38100</xdr:rowOff>
                  </from>
                  <to>
                    <xdr:col>4</xdr:col>
                    <xdr:colOff>335280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38100</xdr:rowOff>
                  </from>
                  <to>
                    <xdr:col>4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4</xdr:col>
                    <xdr:colOff>114300</xdr:colOff>
                    <xdr:row>39</xdr:row>
                    <xdr:rowOff>38100</xdr:rowOff>
                  </from>
                  <to>
                    <xdr:col>4</xdr:col>
                    <xdr:colOff>335280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4</xdr:col>
                    <xdr:colOff>114300</xdr:colOff>
                    <xdr:row>40</xdr:row>
                    <xdr:rowOff>38100</xdr:rowOff>
                  </from>
                  <to>
                    <xdr:col>4</xdr:col>
                    <xdr:colOff>335280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4</xdr:col>
                    <xdr:colOff>114300</xdr:colOff>
                    <xdr:row>41</xdr:row>
                    <xdr:rowOff>38100</xdr:rowOff>
                  </from>
                  <to>
                    <xdr:col>4</xdr:col>
                    <xdr:colOff>335280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4</xdr:col>
                    <xdr:colOff>114300</xdr:colOff>
                    <xdr:row>38</xdr:row>
                    <xdr:rowOff>38100</xdr:rowOff>
                  </from>
                  <to>
                    <xdr:col>4</xdr:col>
                    <xdr:colOff>335280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38100</xdr:rowOff>
                  </from>
                  <to>
                    <xdr:col>4</xdr:col>
                    <xdr:colOff>335280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4</xdr:col>
                    <xdr:colOff>335280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4</xdr:col>
                    <xdr:colOff>335280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38100</xdr:rowOff>
                  </from>
                  <to>
                    <xdr:col>4</xdr:col>
                    <xdr:colOff>335280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4</xdr:col>
                    <xdr:colOff>114300</xdr:colOff>
                    <xdr:row>32</xdr:row>
                    <xdr:rowOff>38100</xdr:rowOff>
                  </from>
                  <to>
                    <xdr:col>4</xdr:col>
                    <xdr:colOff>335280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38100</xdr:rowOff>
                  </from>
                  <to>
                    <xdr:col>4</xdr:col>
                    <xdr:colOff>335280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4</xdr:col>
                    <xdr:colOff>114300</xdr:colOff>
                    <xdr:row>34</xdr:row>
                    <xdr:rowOff>38100</xdr:rowOff>
                  </from>
                  <to>
                    <xdr:col>4</xdr:col>
                    <xdr:colOff>335280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38100</xdr:rowOff>
                  </from>
                  <to>
                    <xdr:col>4</xdr:col>
                    <xdr:colOff>335280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38100</xdr:rowOff>
                  </from>
                  <to>
                    <xdr:col>4</xdr:col>
                    <xdr:colOff>335280</xdr:colOff>
                    <xdr:row>36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123"/>
  <sheetViews>
    <sheetView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M19" sqref="M19"/>
    </sheetView>
  </sheetViews>
  <sheetFormatPr defaultColWidth="8.59765625" defaultRowHeight="18" x14ac:dyDescent="0.45"/>
  <cols>
    <col min="1" max="2" width="3.3984375" style="9" customWidth="1"/>
    <col min="3" max="3" width="4.09765625" style="9" customWidth="1"/>
    <col min="4" max="4" width="11" style="9" customWidth="1"/>
    <col min="5" max="5" width="9.8984375" style="9" customWidth="1"/>
    <col min="6" max="6" width="10.3984375" style="9" hidden="1" customWidth="1"/>
    <col min="7" max="7" width="8.59765625" style="9" hidden="1" customWidth="1"/>
    <col min="8" max="8" width="4.09765625" style="9" hidden="1" customWidth="1"/>
    <col min="9" max="10" width="8.59765625" style="9" hidden="1" customWidth="1"/>
    <col min="11" max="11" width="9" style="9" hidden="1" customWidth="1"/>
    <col min="12" max="12" width="4.09765625" style="9" customWidth="1"/>
    <col min="13" max="14" width="8.59765625" style="9"/>
    <col min="15" max="15" width="10" style="9" customWidth="1"/>
    <col min="16" max="19" width="6.59765625" style="9" customWidth="1"/>
    <col min="20" max="20" width="10.3984375" style="9" bestFit="1" customWidth="1"/>
    <col min="21" max="28" width="5" style="9" customWidth="1"/>
    <col min="29" max="29" width="8.59765625" style="9"/>
    <col min="30" max="30" width="9.19921875" style="9" bestFit="1" customWidth="1"/>
    <col min="31" max="16384" width="8.59765625" style="9"/>
  </cols>
  <sheetData>
    <row r="1" spans="1:35" x14ac:dyDescent="0.45"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14</v>
      </c>
      <c r="I1" s="27" t="s">
        <v>6</v>
      </c>
      <c r="J1" s="27" t="s">
        <v>39</v>
      </c>
      <c r="K1" s="27" t="s">
        <v>148</v>
      </c>
      <c r="L1" s="27" t="s">
        <v>40</v>
      </c>
      <c r="N1" s="9" t="s">
        <v>41</v>
      </c>
      <c r="P1" s="9" t="s">
        <v>214</v>
      </c>
      <c r="R1" s="9" t="s">
        <v>206</v>
      </c>
      <c r="T1" s="9" t="s">
        <v>209</v>
      </c>
      <c r="AH1" s="9" t="s">
        <v>207</v>
      </c>
      <c r="AI1" s="9" t="s">
        <v>208</v>
      </c>
    </row>
    <row r="2" spans="1:35" ht="18" customHeight="1" x14ac:dyDescent="0.45">
      <c r="A2" s="84" t="s">
        <v>42</v>
      </c>
      <c r="B2" s="85"/>
      <c r="C2" s="10">
        <v>4</v>
      </c>
      <c r="D2" s="10" t="str">
        <f>IF($L2="","",VLOOKUP($L2,$N$4:$AD$53,2))</f>
        <v/>
      </c>
      <c r="E2" s="10" t="str">
        <f>IF($L2="","",VLOOKUP($L2,$N$4:$AD$53,3)&amp;"　"&amp;VLOOKUP($L2,$N$4:$AD$53,4))</f>
        <v/>
      </c>
      <c r="F2" s="11" t="str">
        <f>IF($L2="","",VLOOKUP($L2,$N$4:$AD$53,7))</f>
        <v/>
      </c>
      <c r="G2" s="10" t="str">
        <f>IF($L2="","",VLOOKUP($L2,$N$4:$AD$53,8))</f>
        <v/>
      </c>
      <c r="H2" s="10" t="str">
        <f>IF($L2="","",VLOOKUP($L2,$N$4:$AD$53,14))</f>
        <v/>
      </c>
      <c r="I2" s="10" t="str">
        <f>IF($L2="","",VLOOKUP($L2,$N$4:$AD$53,15))</f>
        <v/>
      </c>
      <c r="J2" s="10" t="str">
        <f>IF($L2="","",VLOOKUP($L2,$N$4:$AD$53,16))</f>
        <v/>
      </c>
      <c r="K2" s="11" t="str">
        <f>IF($L2="","",VLOOKUP($L2,$N$4:$AD$53,17))</f>
        <v/>
      </c>
      <c r="L2" s="10"/>
      <c r="N2" s="9" t="s">
        <v>43</v>
      </c>
      <c r="Q2" s="62"/>
    </row>
    <row r="3" spans="1:35" x14ac:dyDescent="0.45">
      <c r="A3" s="84"/>
      <c r="B3" s="85"/>
      <c r="C3" s="10">
        <v>5</v>
      </c>
      <c r="D3" s="10" t="str">
        <f t="shared" ref="D3:D16" si="0">IF($L3="","",VLOOKUP($L3,$N$4:$X$53,2))</f>
        <v/>
      </c>
      <c r="E3" s="10" t="str">
        <f t="shared" ref="E3:E16" si="1">IF($L3="","",VLOOKUP($L3,$N$4:$X$53,3)&amp;"　"&amp;VLOOKUP($L3,$N$4:$X$53,4))</f>
        <v/>
      </c>
      <c r="F3" s="11" t="str">
        <f t="shared" ref="F3:F16" si="2">IF($L3="","",VLOOKUP($L3,$N$4:$X$53,7))</f>
        <v/>
      </c>
      <c r="G3" s="10" t="str">
        <f t="shared" ref="G3:G16" si="3">IF($L3="","",VLOOKUP($L3,$N$4:$X$53,8))</f>
        <v/>
      </c>
      <c r="H3" s="10" t="str">
        <f t="shared" ref="H3:H16" si="4">IF($L3="","",VLOOKUP($L3,$N$4:$AD$53,14))</f>
        <v/>
      </c>
      <c r="I3" s="10" t="str">
        <f t="shared" ref="I3:I16" si="5">IF($L3="","",VLOOKUP($L3,$N$4:$AD$53,15))</f>
        <v/>
      </c>
      <c r="J3" s="10" t="str">
        <f t="shared" ref="J3:J16" si="6">IF($L3="","",VLOOKUP($L3,$N$4:$AD$53,16))</f>
        <v/>
      </c>
      <c r="K3" s="11" t="str">
        <f t="shared" ref="K3:K16" si="7">IF($L3="","",VLOOKUP($L3,$N$4:$AD$53,17))</f>
        <v/>
      </c>
      <c r="L3" s="10"/>
      <c r="N3" s="12" t="s">
        <v>40</v>
      </c>
      <c r="O3" s="10" t="s">
        <v>35</v>
      </c>
      <c r="P3" s="10" t="s">
        <v>44</v>
      </c>
      <c r="Q3" s="10" t="s">
        <v>45</v>
      </c>
      <c r="R3" s="10" t="s">
        <v>46</v>
      </c>
      <c r="S3" s="10" t="s">
        <v>47</v>
      </c>
      <c r="T3" s="10" t="s">
        <v>37</v>
      </c>
      <c r="U3" s="13" t="s">
        <v>38</v>
      </c>
      <c r="V3" s="13" t="s">
        <v>48</v>
      </c>
      <c r="W3" s="13" t="s">
        <v>49</v>
      </c>
      <c r="X3" s="13" t="s">
        <v>50</v>
      </c>
      <c r="Y3" s="13" t="s">
        <v>51</v>
      </c>
      <c r="Z3" s="13" t="s">
        <v>51</v>
      </c>
      <c r="AA3" s="32" t="s">
        <v>14</v>
      </c>
      <c r="AB3" s="32" t="s">
        <v>6</v>
      </c>
      <c r="AC3" s="32" t="s">
        <v>39</v>
      </c>
      <c r="AD3" s="32" t="s">
        <v>148</v>
      </c>
    </row>
    <row r="4" spans="1:35" x14ac:dyDescent="0.45">
      <c r="A4" s="84"/>
      <c r="B4" s="85"/>
      <c r="C4" s="10">
        <v>6</v>
      </c>
      <c r="D4" s="10" t="str">
        <f t="shared" si="0"/>
        <v/>
      </c>
      <c r="E4" s="10" t="str">
        <f t="shared" si="1"/>
        <v/>
      </c>
      <c r="F4" s="11" t="str">
        <f t="shared" si="2"/>
        <v/>
      </c>
      <c r="G4" s="10" t="str">
        <f t="shared" si="3"/>
        <v/>
      </c>
      <c r="H4" s="10" t="str">
        <f t="shared" si="4"/>
        <v/>
      </c>
      <c r="I4" s="10" t="str">
        <f t="shared" si="5"/>
        <v/>
      </c>
      <c r="J4" s="10" t="str">
        <f t="shared" si="6"/>
        <v/>
      </c>
      <c r="K4" s="11" t="str">
        <f t="shared" si="7"/>
        <v/>
      </c>
      <c r="L4" s="10"/>
      <c r="N4" s="12">
        <v>1</v>
      </c>
      <c r="O4" s="10"/>
      <c r="P4" s="10"/>
      <c r="Q4" s="10"/>
      <c r="R4" s="10"/>
      <c r="S4" s="10"/>
      <c r="T4" s="11"/>
      <c r="U4" s="13"/>
      <c r="V4" s="13"/>
      <c r="W4" s="13"/>
      <c r="X4" s="31"/>
      <c r="Y4" s="13"/>
      <c r="Z4" s="13"/>
      <c r="AA4" s="10"/>
      <c r="AB4" s="10"/>
      <c r="AC4" s="10"/>
      <c r="AD4" s="11"/>
    </row>
    <row r="5" spans="1:35" x14ac:dyDescent="0.45">
      <c r="A5" s="84"/>
      <c r="B5" s="85"/>
      <c r="C5" s="10">
        <v>7</v>
      </c>
      <c r="D5" s="10" t="str">
        <f t="shared" si="0"/>
        <v/>
      </c>
      <c r="E5" s="10" t="str">
        <f t="shared" si="1"/>
        <v/>
      </c>
      <c r="F5" s="11" t="str">
        <f t="shared" si="2"/>
        <v/>
      </c>
      <c r="G5" s="10" t="str">
        <f t="shared" si="3"/>
        <v/>
      </c>
      <c r="H5" s="10" t="str">
        <f t="shared" si="4"/>
        <v/>
      </c>
      <c r="I5" s="10" t="str">
        <f t="shared" si="5"/>
        <v/>
      </c>
      <c r="J5" s="10" t="str">
        <f t="shared" si="6"/>
        <v/>
      </c>
      <c r="K5" s="11" t="str">
        <f t="shared" si="7"/>
        <v/>
      </c>
      <c r="L5" s="10"/>
      <c r="N5" s="12">
        <v>2</v>
      </c>
      <c r="O5" s="10"/>
      <c r="P5" s="10"/>
      <c r="Q5" s="10"/>
      <c r="R5" s="10"/>
      <c r="S5" s="10"/>
      <c r="T5" s="11"/>
      <c r="U5" s="13"/>
      <c r="V5" s="13"/>
      <c r="W5" s="13"/>
      <c r="X5" s="31"/>
      <c r="Y5" s="13"/>
      <c r="Z5" s="13"/>
      <c r="AA5" s="10"/>
      <c r="AB5" s="10"/>
      <c r="AC5" s="10"/>
      <c r="AD5" s="11"/>
    </row>
    <row r="6" spans="1:35" x14ac:dyDescent="0.45">
      <c r="A6" s="84"/>
      <c r="B6" s="85"/>
      <c r="C6" s="10">
        <v>8</v>
      </c>
      <c r="D6" s="10" t="str">
        <f t="shared" si="0"/>
        <v/>
      </c>
      <c r="E6" s="10" t="str">
        <f t="shared" si="1"/>
        <v/>
      </c>
      <c r="F6" s="11" t="str">
        <f t="shared" si="2"/>
        <v/>
      </c>
      <c r="G6" s="10" t="str">
        <f t="shared" si="3"/>
        <v/>
      </c>
      <c r="H6" s="10" t="str">
        <f t="shared" si="4"/>
        <v/>
      </c>
      <c r="I6" s="10" t="str">
        <f t="shared" si="5"/>
        <v/>
      </c>
      <c r="J6" s="10" t="str">
        <f t="shared" si="6"/>
        <v/>
      </c>
      <c r="K6" s="11" t="str">
        <f t="shared" si="7"/>
        <v/>
      </c>
      <c r="L6" s="10"/>
      <c r="N6" s="12">
        <v>3</v>
      </c>
      <c r="O6" s="10"/>
      <c r="P6" s="10"/>
      <c r="Q6" s="10"/>
      <c r="R6" s="10"/>
      <c r="S6" s="10"/>
      <c r="T6" s="11"/>
      <c r="U6" s="13"/>
      <c r="V6" s="13"/>
      <c r="W6" s="13"/>
      <c r="X6" s="31"/>
      <c r="Y6" s="13"/>
      <c r="Z6" s="13"/>
      <c r="AA6" s="10"/>
      <c r="AB6" s="10"/>
      <c r="AC6" s="10"/>
      <c r="AD6" s="11"/>
    </row>
    <row r="7" spans="1:35" x14ac:dyDescent="0.45">
      <c r="A7" s="84"/>
      <c r="B7" s="85"/>
      <c r="C7" s="10">
        <v>9</v>
      </c>
      <c r="D7" s="10" t="str">
        <f t="shared" si="0"/>
        <v/>
      </c>
      <c r="E7" s="10" t="str">
        <f t="shared" si="1"/>
        <v/>
      </c>
      <c r="F7" s="11" t="str">
        <f t="shared" si="2"/>
        <v/>
      </c>
      <c r="G7" s="10" t="str">
        <f t="shared" si="3"/>
        <v/>
      </c>
      <c r="H7" s="10" t="str">
        <f t="shared" si="4"/>
        <v/>
      </c>
      <c r="I7" s="10" t="str">
        <f t="shared" si="5"/>
        <v/>
      </c>
      <c r="J7" s="10" t="str">
        <f t="shared" si="6"/>
        <v/>
      </c>
      <c r="K7" s="11" t="str">
        <f t="shared" si="7"/>
        <v/>
      </c>
      <c r="L7" s="10"/>
      <c r="N7" s="12">
        <v>4</v>
      </c>
      <c r="O7" s="10"/>
      <c r="P7" s="10"/>
      <c r="Q7" s="10"/>
      <c r="R7" s="10"/>
      <c r="S7" s="10"/>
      <c r="T7" s="11"/>
      <c r="U7" s="13"/>
      <c r="V7" s="13"/>
      <c r="W7" s="13"/>
      <c r="X7" s="31"/>
      <c r="Y7" s="13"/>
      <c r="Z7" s="13"/>
      <c r="AA7" s="10"/>
      <c r="AB7" s="10"/>
      <c r="AC7" s="10"/>
      <c r="AD7" s="11"/>
    </row>
    <row r="8" spans="1:35" x14ac:dyDescent="0.45">
      <c r="A8" s="84"/>
      <c r="B8" s="85"/>
      <c r="C8" s="10">
        <v>10</v>
      </c>
      <c r="D8" s="10" t="str">
        <f t="shared" si="0"/>
        <v/>
      </c>
      <c r="E8" s="10" t="str">
        <f t="shared" si="1"/>
        <v/>
      </c>
      <c r="F8" s="11" t="str">
        <f t="shared" si="2"/>
        <v/>
      </c>
      <c r="G8" s="10" t="str">
        <f t="shared" si="3"/>
        <v/>
      </c>
      <c r="H8" s="10" t="str">
        <f t="shared" si="4"/>
        <v/>
      </c>
      <c r="I8" s="10" t="str">
        <f t="shared" si="5"/>
        <v/>
      </c>
      <c r="J8" s="10" t="str">
        <f t="shared" si="6"/>
        <v/>
      </c>
      <c r="K8" s="11" t="str">
        <f t="shared" si="7"/>
        <v/>
      </c>
      <c r="L8" s="10"/>
      <c r="N8" s="12">
        <v>5</v>
      </c>
      <c r="O8" s="10"/>
      <c r="P8" s="10"/>
      <c r="Q8" s="10"/>
      <c r="R8" s="10"/>
      <c r="S8" s="10"/>
      <c r="T8" s="11"/>
      <c r="U8" s="13"/>
      <c r="V8" s="13"/>
      <c r="W8" s="13"/>
      <c r="X8" s="31"/>
      <c r="Y8" s="13"/>
      <c r="Z8" s="13"/>
      <c r="AA8" s="10"/>
      <c r="AB8" s="10"/>
      <c r="AC8" s="10"/>
      <c r="AD8" s="11"/>
    </row>
    <row r="9" spans="1:35" x14ac:dyDescent="0.45">
      <c r="A9" s="84"/>
      <c r="B9" s="85"/>
      <c r="C9" s="10">
        <v>11</v>
      </c>
      <c r="D9" s="10" t="str">
        <f t="shared" si="0"/>
        <v/>
      </c>
      <c r="E9" s="10" t="str">
        <f t="shared" si="1"/>
        <v/>
      </c>
      <c r="F9" s="11" t="str">
        <f t="shared" si="2"/>
        <v/>
      </c>
      <c r="G9" s="10" t="str">
        <f t="shared" si="3"/>
        <v/>
      </c>
      <c r="H9" s="10" t="str">
        <f t="shared" si="4"/>
        <v/>
      </c>
      <c r="I9" s="10" t="str">
        <f t="shared" si="5"/>
        <v/>
      </c>
      <c r="J9" s="10" t="str">
        <f t="shared" si="6"/>
        <v/>
      </c>
      <c r="K9" s="11" t="str">
        <f t="shared" si="7"/>
        <v/>
      </c>
      <c r="L9" s="10"/>
      <c r="N9" s="12">
        <v>6</v>
      </c>
      <c r="O9" s="10"/>
      <c r="P9" s="10"/>
      <c r="Q9" s="10"/>
      <c r="R9" s="10"/>
      <c r="S9" s="10"/>
      <c r="T9" s="11"/>
      <c r="U9" s="13"/>
      <c r="V9" s="13"/>
      <c r="W9" s="13"/>
      <c r="X9" s="31"/>
      <c r="Y9" s="13"/>
      <c r="Z9" s="13"/>
      <c r="AA9" s="10"/>
      <c r="AB9" s="10"/>
      <c r="AC9" s="10"/>
      <c r="AD9" s="11"/>
    </row>
    <row r="10" spans="1:35" x14ac:dyDescent="0.45">
      <c r="A10" s="84"/>
      <c r="B10" s="85"/>
      <c r="C10" s="10">
        <v>12</v>
      </c>
      <c r="D10" s="10" t="str">
        <f t="shared" si="0"/>
        <v/>
      </c>
      <c r="E10" s="10" t="str">
        <f t="shared" si="1"/>
        <v/>
      </c>
      <c r="F10" s="11" t="str">
        <f t="shared" si="2"/>
        <v/>
      </c>
      <c r="G10" s="10" t="str">
        <f t="shared" si="3"/>
        <v/>
      </c>
      <c r="H10" s="10" t="str">
        <f t="shared" si="4"/>
        <v/>
      </c>
      <c r="I10" s="10" t="str">
        <f t="shared" si="5"/>
        <v/>
      </c>
      <c r="J10" s="10" t="str">
        <f t="shared" si="6"/>
        <v/>
      </c>
      <c r="K10" s="11" t="str">
        <f t="shared" si="7"/>
        <v/>
      </c>
      <c r="L10" s="10"/>
      <c r="N10" s="12">
        <v>7</v>
      </c>
      <c r="O10" s="10"/>
      <c r="P10" s="10"/>
      <c r="Q10" s="10"/>
      <c r="R10" s="10"/>
      <c r="S10" s="10"/>
      <c r="T10" s="11"/>
      <c r="U10" s="13"/>
      <c r="V10" s="13"/>
      <c r="W10" s="13"/>
      <c r="X10" s="31"/>
      <c r="Y10" s="13"/>
      <c r="Z10" s="13"/>
      <c r="AA10" s="10"/>
      <c r="AB10" s="10"/>
      <c r="AC10" s="10"/>
      <c r="AD10" s="11"/>
    </row>
    <row r="11" spans="1:35" x14ac:dyDescent="0.45">
      <c r="A11" s="84"/>
      <c r="B11" s="85"/>
      <c r="C11" s="10">
        <v>13</v>
      </c>
      <c r="D11" s="10" t="str">
        <f t="shared" si="0"/>
        <v/>
      </c>
      <c r="E11" s="10" t="str">
        <f t="shared" si="1"/>
        <v/>
      </c>
      <c r="F11" s="11" t="str">
        <f t="shared" si="2"/>
        <v/>
      </c>
      <c r="G11" s="10" t="str">
        <f t="shared" si="3"/>
        <v/>
      </c>
      <c r="H11" s="10" t="str">
        <f t="shared" si="4"/>
        <v/>
      </c>
      <c r="I11" s="10" t="str">
        <f t="shared" si="5"/>
        <v/>
      </c>
      <c r="J11" s="10" t="str">
        <f t="shared" si="6"/>
        <v/>
      </c>
      <c r="K11" s="11" t="str">
        <f t="shared" si="7"/>
        <v/>
      </c>
      <c r="L11" s="10"/>
      <c r="N11" s="12">
        <v>8</v>
      </c>
      <c r="O11" s="10"/>
      <c r="P11" s="10"/>
      <c r="Q11" s="10"/>
      <c r="R11" s="10"/>
      <c r="S11" s="10"/>
      <c r="T11" s="11"/>
      <c r="U11" s="13"/>
      <c r="V11" s="13"/>
      <c r="W11" s="13"/>
      <c r="X11" s="31"/>
      <c r="Y11" s="13"/>
      <c r="Z11" s="13"/>
      <c r="AA11" s="10"/>
      <c r="AB11" s="10"/>
      <c r="AC11" s="10"/>
      <c r="AD11" s="11"/>
    </row>
    <row r="12" spans="1:35" x14ac:dyDescent="0.45">
      <c r="A12" s="84"/>
      <c r="B12" s="85"/>
      <c r="C12" s="10">
        <v>14</v>
      </c>
      <c r="D12" s="10" t="str">
        <f t="shared" si="0"/>
        <v/>
      </c>
      <c r="E12" s="10" t="str">
        <f t="shared" si="1"/>
        <v/>
      </c>
      <c r="F12" s="11" t="str">
        <f t="shared" si="2"/>
        <v/>
      </c>
      <c r="G12" s="10" t="str">
        <f t="shared" si="3"/>
        <v/>
      </c>
      <c r="H12" s="10" t="str">
        <f t="shared" si="4"/>
        <v/>
      </c>
      <c r="I12" s="10" t="str">
        <f t="shared" si="5"/>
        <v/>
      </c>
      <c r="J12" s="10" t="str">
        <f t="shared" si="6"/>
        <v/>
      </c>
      <c r="K12" s="11" t="str">
        <f t="shared" si="7"/>
        <v/>
      </c>
      <c r="L12" s="10"/>
      <c r="N12" s="12">
        <v>9</v>
      </c>
      <c r="O12" s="10"/>
      <c r="P12" s="10"/>
      <c r="Q12" s="10"/>
      <c r="R12" s="10"/>
      <c r="S12" s="10"/>
      <c r="T12" s="11"/>
      <c r="U12" s="13"/>
      <c r="V12" s="13"/>
      <c r="W12" s="13"/>
      <c r="X12" s="31"/>
      <c r="Y12" s="13"/>
      <c r="Z12" s="13"/>
      <c r="AA12" s="10"/>
      <c r="AB12" s="10"/>
      <c r="AC12" s="10"/>
      <c r="AD12" s="11"/>
    </row>
    <row r="13" spans="1:35" x14ac:dyDescent="0.45">
      <c r="A13" s="84"/>
      <c r="B13" s="85"/>
      <c r="C13" s="10">
        <v>15</v>
      </c>
      <c r="D13" s="10" t="str">
        <f t="shared" si="0"/>
        <v/>
      </c>
      <c r="E13" s="10" t="str">
        <f t="shared" si="1"/>
        <v/>
      </c>
      <c r="F13" s="11" t="str">
        <f t="shared" si="2"/>
        <v/>
      </c>
      <c r="G13" s="10" t="str">
        <f t="shared" si="3"/>
        <v/>
      </c>
      <c r="H13" s="10" t="str">
        <f t="shared" si="4"/>
        <v/>
      </c>
      <c r="I13" s="10" t="str">
        <f t="shared" si="5"/>
        <v/>
      </c>
      <c r="J13" s="10" t="str">
        <f t="shared" si="6"/>
        <v/>
      </c>
      <c r="K13" s="11" t="str">
        <f t="shared" si="7"/>
        <v/>
      </c>
      <c r="L13" s="10"/>
      <c r="N13" s="12">
        <v>10</v>
      </c>
      <c r="O13" s="10"/>
      <c r="P13" s="10"/>
      <c r="Q13" s="10"/>
      <c r="R13" s="10"/>
      <c r="S13" s="10"/>
      <c r="T13" s="11"/>
      <c r="U13" s="13"/>
      <c r="V13" s="13"/>
      <c r="W13" s="13"/>
      <c r="X13" s="31"/>
      <c r="Y13" s="13"/>
      <c r="Z13" s="13"/>
      <c r="AA13" s="10"/>
      <c r="AB13" s="10"/>
      <c r="AC13" s="10"/>
      <c r="AD13" s="11"/>
    </row>
    <row r="14" spans="1:35" x14ac:dyDescent="0.45">
      <c r="A14" s="84"/>
      <c r="B14" s="85"/>
      <c r="C14" s="10">
        <v>16</v>
      </c>
      <c r="D14" s="10" t="str">
        <f t="shared" si="0"/>
        <v/>
      </c>
      <c r="E14" s="10" t="str">
        <f t="shared" si="1"/>
        <v/>
      </c>
      <c r="F14" s="11" t="str">
        <f t="shared" si="2"/>
        <v/>
      </c>
      <c r="G14" s="10" t="str">
        <f t="shared" si="3"/>
        <v/>
      </c>
      <c r="H14" s="10" t="str">
        <f t="shared" si="4"/>
        <v/>
      </c>
      <c r="I14" s="10" t="str">
        <f t="shared" si="5"/>
        <v/>
      </c>
      <c r="J14" s="10" t="str">
        <f t="shared" si="6"/>
        <v/>
      </c>
      <c r="K14" s="11" t="str">
        <f t="shared" si="7"/>
        <v/>
      </c>
      <c r="L14" s="10"/>
      <c r="N14" s="12">
        <v>11</v>
      </c>
      <c r="O14" s="10"/>
      <c r="P14" s="10"/>
      <c r="Q14" s="10"/>
      <c r="R14" s="10"/>
      <c r="S14" s="10"/>
      <c r="T14" s="11"/>
      <c r="U14" s="13"/>
      <c r="V14" s="13"/>
      <c r="W14" s="13"/>
      <c r="X14" s="31"/>
      <c r="Y14" s="13"/>
      <c r="Z14" s="13"/>
      <c r="AA14" s="10"/>
      <c r="AB14" s="10"/>
      <c r="AC14" s="10"/>
      <c r="AD14" s="11"/>
    </row>
    <row r="15" spans="1:35" x14ac:dyDescent="0.45">
      <c r="A15" s="84"/>
      <c r="B15" s="85"/>
      <c r="C15" s="10">
        <v>17</v>
      </c>
      <c r="D15" s="10" t="str">
        <f t="shared" si="0"/>
        <v/>
      </c>
      <c r="E15" s="10" t="str">
        <f t="shared" si="1"/>
        <v/>
      </c>
      <c r="F15" s="11" t="str">
        <f t="shared" si="2"/>
        <v/>
      </c>
      <c r="G15" s="10" t="str">
        <f t="shared" si="3"/>
        <v/>
      </c>
      <c r="H15" s="10" t="str">
        <f t="shared" si="4"/>
        <v/>
      </c>
      <c r="I15" s="10" t="str">
        <f t="shared" si="5"/>
        <v/>
      </c>
      <c r="J15" s="10" t="str">
        <f t="shared" si="6"/>
        <v/>
      </c>
      <c r="K15" s="11" t="str">
        <f t="shared" si="7"/>
        <v/>
      </c>
      <c r="L15" s="10"/>
      <c r="N15" s="12">
        <v>12</v>
      </c>
      <c r="O15" s="10"/>
      <c r="P15" s="10"/>
      <c r="Q15" s="10"/>
      <c r="R15" s="10"/>
      <c r="S15" s="10"/>
      <c r="T15" s="11"/>
      <c r="U15" s="13"/>
      <c r="V15" s="13"/>
      <c r="W15" s="13"/>
      <c r="X15" s="31"/>
      <c r="Y15" s="13"/>
      <c r="Z15" s="13"/>
      <c r="AA15" s="10"/>
      <c r="AB15" s="10"/>
      <c r="AC15" s="10"/>
      <c r="AD15" s="11"/>
    </row>
    <row r="16" spans="1:35" x14ac:dyDescent="0.45">
      <c r="A16" s="84"/>
      <c r="B16" s="85"/>
      <c r="C16" s="10">
        <v>18</v>
      </c>
      <c r="D16" s="10" t="str">
        <f t="shared" si="0"/>
        <v/>
      </c>
      <c r="E16" s="10" t="str">
        <f t="shared" si="1"/>
        <v/>
      </c>
      <c r="F16" s="11" t="str">
        <f t="shared" si="2"/>
        <v/>
      </c>
      <c r="G16" s="10" t="str">
        <f t="shared" si="3"/>
        <v/>
      </c>
      <c r="H16" s="10" t="str">
        <f t="shared" si="4"/>
        <v/>
      </c>
      <c r="I16" s="10" t="str">
        <f t="shared" si="5"/>
        <v/>
      </c>
      <c r="J16" s="10" t="str">
        <f t="shared" si="6"/>
        <v/>
      </c>
      <c r="K16" s="11" t="str">
        <f t="shared" si="7"/>
        <v/>
      </c>
      <c r="L16" s="10"/>
      <c r="N16" s="12">
        <v>13</v>
      </c>
      <c r="O16" s="10"/>
      <c r="P16" s="10"/>
      <c r="Q16" s="10"/>
      <c r="R16" s="10"/>
      <c r="S16" s="10"/>
      <c r="T16" s="11"/>
      <c r="U16" s="13"/>
      <c r="V16" s="13"/>
      <c r="W16" s="13"/>
      <c r="X16" s="31"/>
      <c r="Y16" s="13"/>
      <c r="Z16" s="13"/>
      <c r="AA16" s="10"/>
      <c r="AB16" s="10"/>
      <c r="AC16" s="10"/>
      <c r="AD16" s="11"/>
    </row>
    <row r="17" spans="1:30" x14ac:dyDescent="0.45">
      <c r="A17" s="86" t="s">
        <v>143</v>
      </c>
      <c r="B17" s="87"/>
      <c r="C17" s="14"/>
      <c r="D17" s="10" t="str">
        <f t="shared" ref="D17:D25" si="8">IF($L17="","",VLOOKUP($L17,$N$4:$X$53,2))</f>
        <v/>
      </c>
      <c r="E17" s="10" t="str">
        <f t="shared" ref="E17:E25" si="9">IF($L17="","",VLOOKUP($L17,$N$4:$X$53,3)&amp;"　"&amp;VLOOKUP($L17,$N$4:$X$53,4))</f>
        <v/>
      </c>
      <c r="F17" s="11" t="str">
        <f t="shared" ref="F17:F25" si="10">IF($L17="","",VLOOKUP($L17,$N$4:$X$53,7))</f>
        <v/>
      </c>
      <c r="G17" s="10" t="str">
        <f t="shared" ref="G17:G25" si="11">IF($L17="","",VLOOKUP($L17,$N$4:$X$53,8))</f>
        <v/>
      </c>
      <c r="H17" s="10" t="str">
        <f t="shared" ref="H17:H26" si="12">IF($L17="","",VLOOKUP($L17,$N$4:$AD$53,14))</f>
        <v/>
      </c>
      <c r="I17" s="10" t="str">
        <f t="shared" ref="I17:I26" si="13">IF($L17="","",VLOOKUP($L17,$N$4:$AD$53,15))</f>
        <v/>
      </c>
      <c r="J17" s="10" t="str">
        <f t="shared" ref="J17:J26" si="14">IF($L17="","",VLOOKUP($L17,$N$4:$AD$53,16))</f>
        <v/>
      </c>
      <c r="K17" s="11" t="str">
        <f t="shared" ref="K17:K26" si="15">IF($L17="","",VLOOKUP($L17,$N$4:$AD$53,17))</f>
        <v/>
      </c>
      <c r="L17" s="10"/>
      <c r="N17" s="12">
        <v>14</v>
      </c>
      <c r="O17" s="10"/>
      <c r="P17" s="10"/>
      <c r="Q17" s="10"/>
      <c r="R17" s="10"/>
      <c r="S17" s="10"/>
      <c r="T17" s="11"/>
      <c r="U17" s="13"/>
      <c r="V17" s="13"/>
      <c r="W17" s="13"/>
      <c r="X17" s="31"/>
      <c r="Y17" s="13"/>
      <c r="Z17" s="13"/>
      <c r="AA17" s="10"/>
      <c r="AB17" s="10"/>
      <c r="AC17" s="10"/>
      <c r="AD17" s="11"/>
    </row>
    <row r="18" spans="1:30" x14ac:dyDescent="0.45">
      <c r="A18" s="86" t="s">
        <v>144</v>
      </c>
      <c r="B18" s="87"/>
      <c r="C18" s="14"/>
      <c r="D18" s="10" t="str">
        <f t="shared" si="8"/>
        <v/>
      </c>
      <c r="E18" s="10" t="str">
        <f t="shared" si="9"/>
        <v/>
      </c>
      <c r="F18" s="11" t="str">
        <f t="shared" si="10"/>
        <v/>
      </c>
      <c r="G18" s="10" t="str">
        <f t="shared" si="11"/>
        <v/>
      </c>
      <c r="H18" s="10" t="str">
        <f t="shared" si="12"/>
        <v/>
      </c>
      <c r="I18" s="10" t="str">
        <f t="shared" si="13"/>
        <v/>
      </c>
      <c r="J18" s="10" t="str">
        <f t="shared" si="14"/>
        <v/>
      </c>
      <c r="K18" s="11" t="str">
        <f t="shared" si="15"/>
        <v/>
      </c>
      <c r="L18" s="10"/>
      <c r="N18" s="12">
        <v>15</v>
      </c>
      <c r="O18" s="10"/>
      <c r="P18" s="10"/>
      <c r="Q18" s="10"/>
      <c r="R18" s="10"/>
      <c r="S18" s="10"/>
      <c r="T18" s="11"/>
      <c r="U18" s="13"/>
      <c r="V18" s="13"/>
      <c r="W18" s="13"/>
      <c r="X18" s="31"/>
      <c r="Y18" s="13"/>
      <c r="Z18" s="13"/>
      <c r="AA18" s="10"/>
      <c r="AB18" s="10"/>
      <c r="AC18" s="10"/>
      <c r="AD18" s="11"/>
    </row>
    <row r="19" spans="1:30" x14ac:dyDescent="0.45">
      <c r="B19" s="88" t="s">
        <v>52</v>
      </c>
      <c r="C19" s="14"/>
      <c r="D19" s="10" t="str">
        <f t="shared" si="8"/>
        <v/>
      </c>
      <c r="E19" s="10" t="str">
        <f t="shared" si="9"/>
        <v/>
      </c>
      <c r="F19" s="11" t="str">
        <f t="shared" si="10"/>
        <v/>
      </c>
      <c r="G19" s="10" t="str">
        <f t="shared" si="11"/>
        <v/>
      </c>
      <c r="H19" s="10" t="str">
        <f t="shared" si="12"/>
        <v/>
      </c>
      <c r="I19" s="10" t="str">
        <f t="shared" si="13"/>
        <v/>
      </c>
      <c r="J19" s="10" t="str">
        <f t="shared" si="14"/>
        <v/>
      </c>
      <c r="K19" s="11" t="str">
        <f t="shared" si="15"/>
        <v/>
      </c>
      <c r="L19" s="10"/>
      <c r="N19" s="12">
        <v>16</v>
      </c>
      <c r="O19" s="10"/>
      <c r="P19" s="10"/>
      <c r="Q19" s="10"/>
      <c r="R19" s="10"/>
      <c r="S19" s="10"/>
      <c r="T19" s="11"/>
      <c r="U19" s="13"/>
      <c r="V19" s="13"/>
      <c r="W19" s="13"/>
      <c r="X19" s="31"/>
      <c r="Y19" s="13"/>
      <c r="Z19" s="13"/>
      <c r="AA19" s="10"/>
      <c r="AB19" s="10"/>
      <c r="AC19" s="10"/>
      <c r="AD19" s="11"/>
    </row>
    <row r="20" spans="1:30" x14ac:dyDescent="0.45">
      <c r="B20" s="88"/>
      <c r="C20" s="14"/>
      <c r="D20" s="10" t="str">
        <f t="shared" si="8"/>
        <v/>
      </c>
      <c r="E20" s="10" t="str">
        <f t="shared" si="9"/>
        <v/>
      </c>
      <c r="F20" s="11" t="str">
        <f t="shared" si="10"/>
        <v/>
      </c>
      <c r="G20" s="10" t="str">
        <f t="shared" si="11"/>
        <v/>
      </c>
      <c r="H20" s="10" t="str">
        <f t="shared" si="12"/>
        <v/>
      </c>
      <c r="I20" s="10" t="str">
        <f t="shared" si="13"/>
        <v/>
      </c>
      <c r="J20" s="10" t="str">
        <f t="shared" si="14"/>
        <v/>
      </c>
      <c r="K20" s="11" t="str">
        <f t="shared" si="15"/>
        <v/>
      </c>
      <c r="L20" s="10"/>
      <c r="N20" s="12">
        <v>17</v>
      </c>
      <c r="O20" s="10"/>
      <c r="P20" s="10"/>
      <c r="Q20" s="10"/>
      <c r="R20" s="10"/>
      <c r="S20" s="10"/>
      <c r="T20" s="11"/>
      <c r="U20" s="13"/>
      <c r="V20" s="13"/>
      <c r="W20" s="13"/>
      <c r="X20" s="31"/>
      <c r="Y20" s="13"/>
      <c r="Z20" s="13"/>
      <c r="AA20" s="10"/>
      <c r="AB20" s="10"/>
      <c r="AC20" s="10"/>
      <c r="AD20" s="11"/>
    </row>
    <row r="21" spans="1:30" x14ac:dyDescent="0.45">
      <c r="B21" s="88"/>
      <c r="C21" s="14"/>
      <c r="D21" s="10" t="str">
        <f t="shared" si="8"/>
        <v/>
      </c>
      <c r="E21" s="10" t="str">
        <f t="shared" si="9"/>
        <v/>
      </c>
      <c r="F21" s="11" t="str">
        <f t="shared" si="10"/>
        <v/>
      </c>
      <c r="G21" s="10" t="str">
        <f t="shared" si="11"/>
        <v/>
      </c>
      <c r="H21" s="10" t="str">
        <f t="shared" si="12"/>
        <v/>
      </c>
      <c r="I21" s="10" t="str">
        <f t="shared" si="13"/>
        <v/>
      </c>
      <c r="J21" s="10" t="str">
        <f t="shared" si="14"/>
        <v/>
      </c>
      <c r="K21" s="11" t="str">
        <f t="shared" si="15"/>
        <v/>
      </c>
      <c r="L21" s="10"/>
      <c r="N21" s="12">
        <v>18</v>
      </c>
      <c r="O21" s="10"/>
      <c r="P21" s="10"/>
      <c r="Q21" s="10"/>
      <c r="R21" s="10"/>
      <c r="S21" s="10"/>
      <c r="T21" s="11"/>
      <c r="U21" s="13"/>
      <c r="V21" s="13"/>
      <c r="W21" s="13"/>
      <c r="X21" s="31"/>
      <c r="Y21" s="13"/>
      <c r="Z21" s="13"/>
      <c r="AA21" s="10"/>
      <c r="AB21" s="10"/>
      <c r="AC21" s="10"/>
      <c r="AD21" s="11"/>
    </row>
    <row r="22" spans="1:30" x14ac:dyDescent="0.45">
      <c r="B22" s="88"/>
      <c r="C22" s="14"/>
      <c r="D22" s="10" t="str">
        <f t="shared" si="8"/>
        <v/>
      </c>
      <c r="E22" s="10" t="str">
        <f t="shared" si="9"/>
        <v/>
      </c>
      <c r="F22" s="11" t="str">
        <f t="shared" si="10"/>
        <v/>
      </c>
      <c r="G22" s="10" t="str">
        <f t="shared" si="11"/>
        <v/>
      </c>
      <c r="H22" s="10" t="str">
        <f t="shared" si="12"/>
        <v/>
      </c>
      <c r="I22" s="10" t="str">
        <f t="shared" si="13"/>
        <v/>
      </c>
      <c r="J22" s="10" t="str">
        <f t="shared" si="14"/>
        <v/>
      </c>
      <c r="K22" s="11" t="str">
        <f t="shared" si="15"/>
        <v/>
      </c>
      <c r="L22" s="10"/>
      <c r="N22" s="12">
        <v>19</v>
      </c>
      <c r="O22" s="10"/>
      <c r="P22" s="10"/>
      <c r="Q22" s="10"/>
      <c r="R22" s="10"/>
      <c r="S22" s="10"/>
      <c r="T22" s="11"/>
      <c r="U22" s="13"/>
      <c r="V22" s="13"/>
      <c r="W22" s="13"/>
      <c r="X22" s="31"/>
      <c r="Y22" s="13"/>
      <c r="Z22" s="13"/>
      <c r="AA22" s="10"/>
      <c r="AB22" s="10"/>
      <c r="AC22" s="10"/>
      <c r="AD22" s="11"/>
    </row>
    <row r="23" spans="1:30" x14ac:dyDescent="0.45">
      <c r="A23" s="89" t="s">
        <v>151</v>
      </c>
      <c r="B23" s="90"/>
      <c r="C23" s="14"/>
      <c r="D23" s="10" t="str">
        <f t="shared" si="8"/>
        <v/>
      </c>
      <c r="E23" s="10" t="str">
        <f t="shared" si="9"/>
        <v/>
      </c>
      <c r="F23" s="11" t="str">
        <f t="shared" si="10"/>
        <v/>
      </c>
      <c r="G23" s="10" t="str">
        <f t="shared" si="11"/>
        <v/>
      </c>
      <c r="H23" s="10" t="str">
        <f t="shared" si="12"/>
        <v/>
      </c>
      <c r="I23" s="10" t="str">
        <f t="shared" si="13"/>
        <v/>
      </c>
      <c r="J23" s="10" t="str">
        <f t="shared" si="14"/>
        <v/>
      </c>
      <c r="K23" s="11" t="str">
        <f t="shared" si="15"/>
        <v/>
      </c>
      <c r="L23" s="10"/>
      <c r="N23" s="12">
        <v>20</v>
      </c>
      <c r="O23" s="10"/>
      <c r="P23" s="10"/>
      <c r="Q23" s="10"/>
      <c r="R23" s="10"/>
      <c r="S23" s="10"/>
      <c r="T23" s="11"/>
      <c r="U23" s="13"/>
      <c r="V23" s="13"/>
      <c r="W23" s="13"/>
      <c r="X23" s="31"/>
      <c r="Y23" s="13"/>
      <c r="Z23" s="13"/>
      <c r="AA23" s="10"/>
      <c r="AB23" s="10"/>
      <c r="AC23" s="10"/>
      <c r="AD23" s="11"/>
    </row>
    <row r="24" spans="1:30" x14ac:dyDescent="0.45">
      <c r="A24" s="90"/>
      <c r="B24" s="90"/>
      <c r="C24" s="14"/>
      <c r="D24" s="10" t="str">
        <f t="shared" si="8"/>
        <v/>
      </c>
      <c r="E24" s="10" t="str">
        <f t="shared" si="9"/>
        <v/>
      </c>
      <c r="F24" s="11" t="str">
        <f t="shared" si="10"/>
        <v/>
      </c>
      <c r="G24" s="10" t="str">
        <f t="shared" si="11"/>
        <v/>
      </c>
      <c r="H24" s="10" t="str">
        <f t="shared" si="12"/>
        <v/>
      </c>
      <c r="I24" s="10" t="str">
        <f t="shared" si="13"/>
        <v/>
      </c>
      <c r="J24" s="10" t="str">
        <f t="shared" si="14"/>
        <v/>
      </c>
      <c r="K24" s="11" t="str">
        <f t="shared" si="15"/>
        <v/>
      </c>
      <c r="L24" s="10"/>
      <c r="N24" s="12">
        <v>21</v>
      </c>
      <c r="O24" s="10"/>
      <c r="P24" s="10"/>
      <c r="Q24" s="10"/>
      <c r="R24" s="10"/>
      <c r="S24" s="10"/>
      <c r="T24" s="11"/>
      <c r="U24" s="13"/>
      <c r="V24" s="13"/>
      <c r="W24" s="13"/>
      <c r="X24" s="31"/>
      <c r="Y24" s="13"/>
      <c r="Z24" s="13"/>
      <c r="AA24" s="10"/>
      <c r="AB24" s="10"/>
      <c r="AC24" s="10"/>
      <c r="AD24" s="11"/>
    </row>
    <row r="25" spans="1:30" x14ac:dyDescent="0.45">
      <c r="A25" s="90"/>
      <c r="B25" s="90"/>
      <c r="C25" s="14"/>
      <c r="D25" s="10" t="str">
        <f t="shared" si="8"/>
        <v/>
      </c>
      <c r="E25" s="10" t="str">
        <f t="shared" si="9"/>
        <v/>
      </c>
      <c r="F25" s="11" t="str">
        <f t="shared" si="10"/>
        <v/>
      </c>
      <c r="G25" s="10" t="str">
        <f t="shared" si="11"/>
        <v/>
      </c>
      <c r="H25" s="10" t="str">
        <f t="shared" si="12"/>
        <v/>
      </c>
      <c r="I25" s="10" t="str">
        <f t="shared" si="13"/>
        <v/>
      </c>
      <c r="J25" s="10" t="str">
        <f t="shared" si="14"/>
        <v/>
      </c>
      <c r="K25" s="11" t="str">
        <f t="shared" si="15"/>
        <v/>
      </c>
      <c r="L25" s="10"/>
      <c r="N25" s="12">
        <v>22</v>
      </c>
      <c r="O25" s="10"/>
      <c r="P25" s="10"/>
      <c r="Q25" s="10"/>
      <c r="R25" s="10"/>
      <c r="S25" s="10"/>
      <c r="T25" s="11"/>
      <c r="U25" s="13"/>
      <c r="V25" s="13"/>
      <c r="W25" s="13"/>
      <c r="X25" s="31"/>
      <c r="Y25" s="13"/>
      <c r="Z25" s="13"/>
      <c r="AA25" s="10"/>
      <c r="AB25" s="10"/>
      <c r="AC25" s="10"/>
      <c r="AD25" s="11"/>
    </row>
    <row r="26" spans="1:30" x14ac:dyDescent="0.45">
      <c r="H26" s="9" t="str">
        <f t="shared" si="12"/>
        <v/>
      </c>
      <c r="I26" s="9" t="str">
        <f t="shared" si="13"/>
        <v/>
      </c>
      <c r="J26" s="9" t="str">
        <f t="shared" si="14"/>
        <v/>
      </c>
      <c r="K26" s="9" t="str">
        <f t="shared" si="15"/>
        <v/>
      </c>
      <c r="N26" s="12">
        <v>23</v>
      </c>
      <c r="O26" s="10"/>
      <c r="P26" s="10"/>
      <c r="Q26" s="10"/>
      <c r="R26" s="10"/>
      <c r="S26" s="10"/>
      <c r="T26" s="11"/>
      <c r="U26" s="13"/>
      <c r="V26" s="13"/>
      <c r="W26" s="13"/>
      <c r="X26" s="31"/>
      <c r="Y26" s="13"/>
      <c r="Z26" s="13"/>
      <c r="AA26" s="10"/>
      <c r="AB26" s="10"/>
      <c r="AC26" s="10"/>
      <c r="AD26" s="11"/>
    </row>
    <row r="27" spans="1:30" x14ac:dyDescent="0.45">
      <c r="N27" s="12">
        <v>24</v>
      </c>
      <c r="O27" s="10"/>
      <c r="P27" s="10"/>
      <c r="Q27" s="10"/>
      <c r="R27" s="10"/>
      <c r="S27" s="10"/>
      <c r="T27" s="11"/>
      <c r="U27" s="13"/>
      <c r="V27" s="13"/>
      <c r="W27" s="13"/>
      <c r="X27" s="31"/>
      <c r="Y27" s="13"/>
      <c r="Z27" s="13"/>
      <c r="AA27" s="10"/>
      <c r="AB27" s="10"/>
      <c r="AC27" s="10"/>
      <c r="AD27" s="11"/>
    </row>
    <row r="28" spans="1:30" x14ac:dyDescent="0.45">
      <c r="N28" s="12">
        <v>25</v>
      </c>
      <c r="O28" s="10"/>
      <c r="P28" s="10"/>
      <c r="Q28" s="10"/>
      <c r="R28" s="10"/>
      <c r="S28" s="10"/>
      <c r="T28" s="11"/>
      <c r="U28" s="13"/>
      <c r="V28" s="13"/>
      <c r="W28" s="13"/>
      <c r="X28" s="31"/>
      <c r="Y28" s="13"/>
      <c r="Z28" s="13"/>
      <c r="AA28" s="10"/>
      <c r="AB28" s="10"/>
      <c r="AC28" s="10"/>
      <c r="AD28" s="11"/>
    </row>
    <row r="29" spans="1:30" x14ac:dyDescent="0.45">
      <c r="N29" s="12">
        <v>26</v>
      </c>
      <c r="O29" s="10"/>
      <c r="P29" s="10"/>
      <c r="Q29" s="10"/>
      <c r="R29" s="10"/>
      <c r="S29" s="10"/>
      <c r="T29" s="11"/>
      <c r="U29" s="13"/>
      <c r="V29" s="13"/>
      <c r="W29" s="13"/>
      <c r="X29" s="31"/>
      <c r="Y29" s="13"/>
      <c r="Z29" s="13"/>
      <c r="AA29" s="10"/>
      <c r="AB29" s="10"/>
      <c r="AC29" s="10"/>
      <c r="AD29" s="11"/>
    </row>
    <row r="30" spans="1:30" x14ac:dyDescent="0.45">
      <c r="N30" s="12">
        <v>27</v>
      </c>
      <c r="O30" s="10"/>
      <c r="P30" s="10"/>
      <c r="Q30" s="10"/>
      <c r="R30" s="10"/>
      <c r="S30" s="10"/>
      <c r="T30" s="11"/>
      <c r="U30" s="13"/>
      <c r="V30" s="13"/>
      <c r="W30" s="13"/>
      <c r="X30" s="31"/>
      <c r="Y30" s="13"/>
      <c r="Z30" s="13"/>
      <c r="AA30" s="10"/>
      <c r="AB30" s="10"/>
      <c r="AC30" s="10"/>
      <c r="AD30" s="11"/>
    </row>
    <row r="31" spans="1:30" x14ac:dyDescent="0.45">
      <c r="N31" s="12">
        <v>28</v>
      </c>
      <c r="O31" s="10"/>
      <c r="P31" s="10"/>
      <c r="Q31" s="10"/>
      <c r="R31" s="10"/>
      <c r="S31" s="10"/>
      <c r="T31" s="11"/>
      <c r="U31" s="13"/>
      <c r="V31" s="13"/>
      <c r="W31" s="13"/>
      <c r="X31" s="31"/>
      <c r="Y31" s="13"/>
      <c r="Z31" s="13"/>
      <c r="AA31" s="10"/>
      <c r="AB31" s="10"/>
      <c r="AC31" s="10"/>
      <c r="AD31" s="11"/>
    </row>
    <row r="32" spans="1:30" x14ac:dyDescent="0.45">
      <c r="N32" s="12">
        <v>29</v>
      </c>
      <c r="O32" s="10"/>
      <c r="P32" s="10"/>
      <c r="Q32" s="10"/>
      <c r="R32" s="10"/>
      <c r="S32" s="10"/>
      <c r="T32" s="11"/>
      <c r="U32" s="13"/>
      <c r="V32" s="13"/>
      <c r="W32" s="13"/>
      <c r="X32" s="31"/>
      <c r="Y32" s="13"/>
      <c r="Z32" s="13"/>
      <c r="AA32" s="10"/>
      <c r="AB32" s="10"/>
      <c r="AC32" s="10"/>
      <c r="AD32" s="11"/>
    </row>
    <row r="33" spans="14:30" x14ac:dyDescent="0.45">
      <c r="N33" s="12">
        <v>30</v>
      </c>
      <c r="O33" s="10"/>
      <c r="P33" s="10"/>
      <c r="Q33" s="10"/>
      <c r="R33" s="10"/>
      <c r="S33" s="10"/>
      <c r="T33" s="11"/>
      <c r="U33" s="13"/>
      <c r="V33" s="13"/>
      <c r="W33" s="13"/>
      <c r="X33" s="31"/>
      <c r="Y33" s="13"/>
      <c r="Z33" s="13"/>
      <c r="AA33" s="10"/>
      <c r="AB33" s="10"/>
      <c r="AC33" s="10"/>
      <c r="AD33" s="11"/>
    </row>
    <row r="34" spans="14:30" x14ac:dyDescent="0.45">
      <c r="N34" s="12">
        <v>31</v>
      </c>
      <c r="O34" s="10"/>
      <c r="P34" s="10"/>
      <c r="Q34" s="10"/>
      <c r="R34" s="10"/>
      <c r="S34" s="10"/>
      <c r="T34" s="11"/>
      <c r="U34" s="13"/>
      <c r="V34" s="13"/>
      <c r="W34" s="13"/>
      <c r="X34" s="31"/>
      <c r="Y34" s="13"/>
      <c r="Z34" s="13"/>
      <c r="AA34" s="10"/>
      <c r="AB34" s="10"/>
      <c r="AC34" s="10"/>
      <c r="AD34" s="11"/>
    </row>
    <row r="35" spans="14:30" x14ac:dyDescent="0.45">
      <c r="N35" s="12">
        <v>32</v>
      </c>
      <c r="O35" s="10"/>
      <c r="P35" s="10"/>
      <c r="Q35" s="10"/>
      <c r="R35" s="10"/>
      <c r="S35" s="10"/>
      <c r="T35" s="11"/>
      <c r="U35" s="13"/>
      <c r="V35" s="13"/>
      <c r="W35" s="13"/>
      <c r="X35" s="31"/>
      <c r="Y35" s="13"/>
      <c r="Z35" s="13"/>
      <c r="AA35" s="10"/>
      <c r="AB35" s="10"/>
      <c r="AC35" s="10"/>
      <c r="AD35" s="11"/>
    </row>
    <row r="36" spans="14:30" x14ac:dyDescent="0.45">
      <c r="N36" s="12">
        <v>33</v>
      </c>
      <c r="O36" s="10"/>
      <c r="P36" s="10"/>
      <c r="Q36" s="10"/>
      <c r="R36" s="10"/>
      <c r="S36" s="10"/>
      <c r="T36" s="11"/>
      <c r="U36" s="13"/>
      <c r="V36" s="13"/>
      <c r="W36" s="13"/>
      <c r="X36" s="31"/>
      <c r="Y36" s="13"/>
      <c r="Z36" s="13"/>
      <c r="AA36" s="10"/>
      <c r="AB36" s="10"/>
      <c r="AC36" s="10"/>
      <c r="AD36" s="11"/>
    </row>
    <row r="37" spans="14:30" x14ac:dyDescent="0.45">
      <c r="N37" s="12">
        <v>34</v>
      </c>
      <c r="O37" s="10"/>
      <c r="P37" s="10"/>
      <c r="Q37" s="10"/>
      <c r="R37" s="10"/>
      <c r="S37" s="10"/>
      <c r="T37" s="11"/>
      <c r="U37" s="13"/>
      <c r="V37" s="13"/>
      <c r="W37" s="13"/>
      <c r="X37" s="31"/>
      <c r="Y37" s="13"/>
      <c r="Z37" s="13"/>
      <c r="AA37" s="10"/>
      <c r="AB37" s="10"/>
      <c r="AC37" s="10"/>
      <c r="AD37" s="11"/>
    </row>
    <row r="38" spans="14:30" x14ac:dyDescent="0.45">
      <c r="N38" s="12">
        <v>35</v>
      </c>
      <c r="O38" s="10"/>
      <c r="P38" s="10"/>
      <c r="Q38" s="10"/>
      <c r="R38" s="10"/>
      <c r="S38" s="10"/>
      <c r="T38" s="11"/>
      <c r="U38" s="13"/>
      <c r="V38" s="13"/>
      <c r="W38" s="13"/>
      <c r="X38" s="31"/>
      <c r="Y38" s="13"/>
      <c r="Z38" s="13"/>
      <c r="AA38" s="10"/>
      <c r="AB38" s="10"/>
      <c r="AC38" s="10"/>
      <c r="AD38" s="11"/>
    </row>
    <row r="39" spans="14:30" x14ac:dyDescent="0.45">
      <c r="N39" s="12">
        <v>36</v>
      </c>
      <c r="O39" s="10"/>
      <c r="P39" s="10"/>
      <c r="Q39" s="10"/>
      <c r="R39" s="10"/>
      <c r="S39" s="10"/>
      <c r="T39" s="11"/>
      <c r="U39" s="13"/>
      <c r="V39" s="13"/>
      <c r="W39" s="13"/>
      <c r="X39" s="31"/>
      <c r="Y39" s="13"/>
      <c r="Z39" s="13"/>
      <c r="AA39" s="10"/>
      <c r="AB39" s="10"/>
      <c r="AC39" s="10"/>
      <c r="AD39" s="11"/>
    </row>
    <row r="40" spans="14:30" x14ac:dyDescent="0.45">
      <c r="N40" s="12">
        <v>37</v>
      </c>
      <c r="O40" s="10"/>
      <c r="P40" s="10"/>
      <c r="Q40" s="10"/>
      <c r="R40" s="10"/>
      <c r="S40" s="10"/>
      <c r="T40" s="11"/>
      <c r="U40" s="13"/>
      <c r="V40" s="13"/>
      <c r="W40" s="13"/>
      <c r="X40" s="31"/>
      <c r="Y40" s="13"/>
      <c r="Z40" s="13"/>
      <c r="AA40" s="10"/>
      <c r="AB40" s="10"/>
      <c r="AC40" s="10"/>
      <c r="AD40" s="11"/>
    </row>
    <row r="41" spans="14:30" x14ac:dyDescent="0.45">
      <c r="N41" s="12">
        <v>38</v>
      </c>
      <c r="O41" s="10"/>
      <c r="P41" s="10"/>
      <c r="Q41" s="10"/>
      <c r="R41" s="10"/>
      <c r="S41" s="10"/>
      <c r="T41" s="11"/>
      <c r="U41" s="13"/>
      <c r="V41" s="13"/>
      <c r="W41" s="13"/>
      <c r="X41" s="31"/>
      <c r="Y41" s="13"/>
      <c r="Z41" s="13"/>
      <c r="AA41" s="10"/>
      <c r="AB41" s="10"/>
      <c r="AC41" s="10"/>
      <c r="AD41" s="11"/>
    </row>
    <row r="42" spans="14:30" x14ac:dyDescent="0.45">
      <c r="N42" s="12">
        <v>39</v>
      </c>
      <c r="O42" s="10"/>
      <c r="P42" s="10"/>
      <c r="Q42" s="10"/>
      <c r="R42" s="10"/>
      <c r="S42" s="10"/>
      <c r="T42" s="11"/>
      <c r="U42" s="13"/>
      <c r="V42" s="13"/>
      <c r="W42" s="13"/>
      <c r="X42" s="31"/>
      <c r="Y42" s="13"/>
      <c r="Z42" s="13"/>
      <c r="AA42" s="10"/>
      <c r="AB42" s="10"/>
      <c r="AC42" s="10"/>
      <c r="AD42" s="11"/>
    </row>
    <row r="43" spans="14:30" x14ac:dyDescent="0.45">
      <c r="N43" s="12">
        <v>40</v>
      </c>
      <c r="O43" s="10"/>
      <c r="P43" s="10"/>
      <c r="Q43" s="10"/>
      <c r="R43" s="10"/>
      <c r="S43" s="10"/>
      <c r="T43" s="11"/>
      <c r="U43" s="13"/>
      <c r="V43" s="13"/>
      <c r="W43" s="13"/>
      <c r="X43" s="31"/>
      <c r="Y43" s="13"/>
      <c r="Z43" s="13"/>
      <c r="AA43" s="10"/>
      <c r="AB43" s="10"/>
      <c r="AC43" s="10"/>
      <c r="AD43" s="11"/>
    </row>
    <row r="44" spans="14:30" x14ac:dyDescent="0.45">
      <c r="N44" s="12">
        <v>41</v>
      </c>
      <c r="O44" s="10"/>
      <c r="P44" s="10"/>
      <c r="Q44" s="10"/>
      <c r="R44" s="10"/>
      <c r="S44" s="10"/>
      <c r="T44" s="11"/>
      <c r="U44" s="13"/>
      <c r="V44" s="13"/>
      <c r="W44" s="13"/>
      <c r="X44" s="31"/>
      <c r="Y44" s="13"/>
      <c r="Z44" s="13"/>
      <c r="AA44" s="10"/>
      <c r="AB44" s="10"/>
      <c r="AC44" s="10"/>
      <c r="AD44" s="11"/>
    </row>
    <row r="45" spans="14:30" x14ac:dyDescent="0.45">
      <c r="N45" s="12">
        <v>42</v>
      </c>
      <c r="O45" s="10"/>
      <c r="P45" s="10"/>
      <c r="Q45" s="10"/>
      <c r="R45" s="10"/>
      <c r="S45" s="10"/>
      <c r="T45" s="11"/>
      <c r="U45" s="13"/>
      <c r="V45" s="13"/>
      <c r="W45" s="13"/>
      <c r="X45" s="31"/>
      <c r="Y45" s="13"/>
      <c r="Z45" s="13"/>
      <c r="AA45" s="10"/>
      <c r="AB45" s="10"/>
      <c r="AC45" s="10"/>
      <c r="AD45" s="11"/>
    </row>
    <row r="46" spans="14:30" x14ac:dyDescent="0.45">
      <c r="N46" s="12">
        <v>43</v>
      </c>
      <c r="O46" s="10"/>
      <c r="P46" s="10"/>
      <c r="Q46" s="10"/>
      <c r="R46" s="10"/>
      <c r="S46" s="10"/>
      <c r="T46" s="11"/>
      <c r="U46" s="13"/>
      <c r="V46" s="13"/>
      <c r="W46" s="13"/>
      <c r="X46" s="31"/>
      <c r="Y46" s="13"/>
      <c r="Z46" s="13"/>
      <c r="AA46" s="10"/>
      <c r="AB46" s="10"/>
      <c r="AC46" s="10"/>
      <c r="AD46" s="11"/>
    </row>
    <row r="47" spans="14:30" x14ac:dyDescent="0.45">
      <c r="N47" s="12">
        <v>44</v>
      </c>
      <c r="O47" s="10"/>
      <c r="P47" s="10"/>
      <c r="Q47" s="10"/>
      <c r="R47" s="10"/>
      <c r="S47" s="10"/>
      <c r="T47" s="11"/>
      <c r="U47" s="13"/>
      <c r="V47" s="13"/>
      <c r="W47" s="13"/>
      <c r="X47" s="31"/>
      <c r="Y47" s="13"/>
      <c r="Z47" s="13"/>
      <c r="AA47" s="10"/>
      <c r="AB47" s="10"/>
      <c r="AC47" s="10"/>
      <c r="AD47" s="11"/>
    </row>
    <row r="48" spans="14:30" x14ac:dyDescent="0.45">
      <c r="N48" s="12">
        <v>45</v>
      </c>
      <c r="O48" s="10"/>
      <c r="P48" s="10"/>
      <c r="Q48" s="10"/>
      <c r="R48" s="10"/>
      <c r="S48" s="10"/>
      <c r="T48" s="11"/>
      <c r="U48" s="13"/>
      <c r="V48" s="13"/>
      <c r="W48" s="13"/>
      <c r="X48" s="31"/>
      <c r="Y48" s="13"/>
      <c r="Z48" s="13"/>
      <c r="AA48" s="10"/>
      <c r="AB48" s="10"/>
      <c r="AC48" s="10"/>
      <c r="AD48" s="11"/>
    </row>
    <row r="49" spans="14:30" x14ac:dyDescent="0.45">
      <c r="N49" s="12">
        <v>46</v>
      </c>
      <c r="O49" s="10"/>
      <c r="P49" s="10"/>
      <c r="Q49" s="10"/>
      <c r="R49" s="10"/>
      <c r="S49" s="10"/>
      <c r="T49" s="11"/>
      <c r="U49" s="13"/>
      <c r="V49" s="13"/>
      <c r="W49" s="13"/>
      <c r="X49" s="31"/>
      <c r="Y49" s="13"/>
      <c r="Z49" s="13"/>
      <c r="AA49" s="10"/>
      <c r="AB49" s="10"/>
      <c r="AC49" s="10"/>
      <c r="AD49" s="11"/>
    </row>
    <row r="50" spans="14:30" x14ac:dyDescent="0.45">
      <c r="N50" s="12">
        <v>47</v>
      </c>
      <c r="O50" s="10"/>
      <c r="P50" s="10"/>
      <c r="Q50" s="10"/>
      <c r="R50" s="10"/>
      <c r="S50" s="10"/>
      <c r="T50" s="11"/>
      <c r="U50" s="13"/>
      <c r="V50" s="13"/>
      <c r="W50" s="13"/>
      <c r="X50" s="31"/>
      <c r="Y50" s="13"/>
      <c r="Z50" s="13"/>
      <c r="AA50" s="10"/>
      <c r="AB50" s="10"/>
      <c r="AC50" s="10"/>
      <c r="AD50" s="11"/>
    </row>
    <row r="51" spans="14:30" x14ac:dyDescent="0.45">
      <c r="N51" s="12">
        <v>48</v>
      </c>
      <c r="O51" s="10"/>
      <c r="P51" s="10"/>
      <c r="Q51" s="10"/>
      <c r="R51" s="10"/>
      <c r="S51" s="10"/>
      <c r="T51" s="11"/>
      <c r="U51" s="13"/>
      <c r="V51" s="13"/>
      <c r="W51" s="13"/>
      <c r="X51" s="31"/>
      <c r="Y51" s="13"/>
      <c r="Z51" s="13"/>
      <c r="AA51" s="10"/>
      <c r="AB51" s="10"/>
      <c r="AC51" s="10"/>
      <c r="AD51" s="11"/>
    </row>
    <row r="52" spans="14:30" x14ac:dyDescent="0.45">
      <c r="N52" s="12">
        <v>49</v>
      </c>
      <c r="O52" s="10"/>
      <c r="P52" s="10"/>
      <c r="Q52" s="10"/>
      <c r="R52" s="10"/>
      <c r="S52" s="10"/>
      <c r="T52" s="11"/>
      <c r="U52" s="13"/>
      <c r="V52" s="13"/>
      <c r="W52" s="13"/>
      <c r="X52" s="31"/>
      <c r="Y52" s="13"/>
      <c r="Z52" s="13"/>
      <c r="AA52" s="10"/>
      <c r="AB52" s="10"/>
      <c r="AC52" s="10"/>
      <c r="AD52" s="11"/>
    </row>
    <row r="53" spans="14:30" x14ac:dyDescent="0.45">
      <c r="N53" s="12">
        <v>50</v>
      </c>
      <c r="O53" s="10"/>
      <c r="P53" s="10"/>
      <c r="Q53" s="10"/>
      <c r="R53" s="10"/>
      <c r="S53" s="10"/>
      <c r="T53" s="11"/>
      <c r="U53" s="13"/>
      <c r="V53" s="13"/>
      <c r="W53" s="13"/>
      <c r="X53" s="31"/>
      <c r="Y53" s="13"/>
      <c r="Z53" s="13"/>
      <c r="AA53" s="10"/>
      <c r="AB53" s="10"/>
      <c r="AC53" s="10"/>
      <c r="AD53" s="11"/>
    </row>
    <row r="54" spans="14:30" x14ac:dyDescent="0.45">
      <c r="N54" s="12">
        <v>51</v>
      </c>
      <c r="O54" s="10"/>
      <c r="P54" s="10"/>
      <c r="Q54" s="10"/>
      <c r="R54" s="10"/>
      <c r="S54" s="10"/>
      <c r="T54" s="11"/>
      <c r="U54" s="13"/>
      <c r="V54" s="13"/>
      <c r="W54" s="13"/>
      <c r="X54" s="31"/>
      <c r="Y54" s="13"/>
      <c r="Z54" s="13"/>
      <c r="AA54" s="10"/>
      <c r="AB54" s="10"/>
      <c r="AC54" s="10"/>
      <c r="AD54" s="11"/>
    </row>
    <row r="55" spans="14:30" x14ac:dyDescent="0.45">
      <c r="N55" s="12">
        <v>52</v>
      </c>
      <c r="O55" s="10"/>
      <c r="P55" s="10"/>
      <c r="Q55" s="10"/>
      <c r="R55" s="10"/>
      <c r="S55" s="10"/>
      <c r="T55" s="11"/>
      <c r="U55" s="13"/>
      <c r="V55" s="13"/>
      <c r="W55" s="13"/>
      <c r="X55" s="31"/>
      <c r="Y55" s="13"/>
      <c r="Z55" s="13"/>
      <c r="AA55" s="10"/>
      <c r="AB55" s="10"/>
      <c r="AC55" s="10"/>
      <c r="AD55" s="11"/>
    </row>
    <row r="56" spans="14:30" x14ac:dyDescent="0.45">
      <c r="N56" s="12">
        <v>53</v>
      </c>
      <c r="O56" s="10"/>
      <c r="P56" s="10"/>
      <c r="Q56" s="10"/>
      <c r="R56" s="10"/>
      <c r="S56" s="10"/>
      <c r="T56" s="11"/>
      <c r="U56" s="13"/>
      <c r="V56" s="13"/>
      <c r="W56" s="13"/>
      <c r="X56" s="31"/>
      <c r="Y56" s="13"/>
      <c r="Z56" s="13"/>
      <c r="AA56" s="10"/>
      <c r="AB56" s="10"/>
      <c r="AC56" s="10"/>
      <c r="AD56" s="11"/>
    </row>
    <row r="57" spans="14:30" x14ac:dyDescent="0.45">
      <c r="N57" s="12">
        <v>54</v>
      </c>
      <c r="O57" s="10"/>
      <c r="P57" s="10"/>
      <c r="Q57" s="10"/>
      <c r="R57" s="10"/>
      <c r="S57" s="10"/>
      <c r="T57" s="11"/>
      <c r="U57" s="13"/>
      <c r="V57" s="13"/>
      <c r="W57" s="13"/>
      <c r="X57" s="31"/>
      <c r="Y57" s="13"/>
      <c r="Z57" s="13"/>
      <c r="AA57" s="10"/>
      <c r="AB57" s="10"/>
      <c r="AC57" s="10"/>
      <c r="AD57" s="11"/>
    </row>
    <row r="58" spans="14:30" x14ac:dyDescent="0.45">
      <c r="N58" s="12">
        <v>55</v>
      </c>
      <c r="O58" s="10"/>
      <c r="P58" s="10"/>
      <c r="Q58" s="10"/>
      <c r="R58" s="10"/>
      <c r="S58" s="10"/>
      <c r="T58" s="11"/>
      <c r="U58" s="13"/>
      <c r="V58" s="13"/>
      <c r="W58" s="13"/>
      <c r="X58" s="31"/>
      <c r="Y58" s="13"/>
      <c r="Z58" s="13"/>
      <c r="AA58" s="10"/>
      <c r="AB58" s="10"/>
      <c r="AC58" s="10"/>
      <c r="AD58" s="11"/>
    </row>
    <row r="59" spans="14:30" x14ac:dyDescent="0.45">
      <c r="N59" s="12">
        <v>56</v>
      </c>
      <c r="O59" s="10"/>
      <c r="P59" s="10"/>
      <c r="Q59" s="10"/>
      <c r="R59" s="10"/>
      <c r="S59" s="10"/>
      <c r="T59" s="11"/>
      <c r="U59" s="13"/>
      <c r="V59" s="13"/>
      <c r="W59" s="13"/>
      <c r="X59" s="31"/>
      <c r="Y59" s="13"/>
      <c r="Z59" s="13"/>
      <c r="AA59" s="10"/>
      <c r="AB59" s="10"/>
      <c r="AC59" s="10"/>
      <c r="AD59" s="11"/>
    </row>
    <row r="60" spans="14:30" x14ac:dyDescent="0.45">
      <c r="N60" s="12">
        <v>57</v>
      </c>
      <c r="O60" s="10"/>
      <c r="P60" s="10"/>
      <c r="Q60" s="10"/>
      <c r="R60" s="10"/>
      <c r="S60" s="10"/>
      <c r="T60" s="11"/>
      <c r="U60" s="13"/>
      <c r="V60" s="13"/>
      <c r="W60" s="13"/>
      <c r="X60" s="31"/>
      <c r="Y60" s="13"/>
      <c r="Z60" s="13"/>
      <c r="AA60" s="10"/>
      <c r="AB60" s="10"/>
      <c r="AC60" s="10"/>
      <c r="AD60" s="11"/>
    </row>
    <row r="61" spans="14:30" x14ac:dyDescent="0.45">
      <c r="N61" s="12">
        <v>58</v>
      </c>
      <c r="O61" s="10"/>
      <c r="P61" s="10"/>
      <c r="Q61" s="10"/>
      <c r="R61" s="10"/>
      <c r="S61" s="10"/>
      <c r="T61" s="11"/>
      <c r="U61" s="13"/>
      <c r="V61" s="13"/>
      <c r="W61" s="13"/>
      <c r="X61" s="31"/>
      <c r="Y61" s="13"/>
      <c r="Z61" s="13"/>
      <c r="AA61" s="10"/>
      <c r="AB61" s="10"/>
      <c r="AC61" s="10"/>
      <c r="AD61" s="11"/>
    </row>
    <row r="62" spans="14:30" x14ac:dyDescent="0.45">
      <c r="N62" s="12">
        <v>59</v>
      </c>
      <c r="O62" s="10"/>
      <c r="P62" s="10"/>
      <c r="Q62" s="10"/>
      <c r="R62" s="10"/>
      <c r="S62" s="10"/>
      <c r="T62" s="11"/>
      <c r="U62" s="13"/>
      <c r="V62" s="13"/>
      <c r="W62" s="13"/>
      <c r="X62" s="31"/>
      <c r="Y62" s="13"/>
      <c r="Z62" s="13"/>
      <c r="AA62" s="10"/>
      <c r="AB62" s="10"/>
      <c r="AC62" s="10"/>
      <c r="AD62" s="11"/>
    </row>
    <row r="63" spans="14:30" x14ac:dyDescent="0.45">
      <c r="N63" s="12">
        <v>60</v>
      </c>
      <c r="O63" s="10"/>
      <c r="P63" s="10"/>
      <c r="Q63" s="10"/>
      <c r="R63" s="10"/>
      <c r="S63" s="10"/>
      <c r="T63" s="11"/>
      <c r="U63" s="13"/>
      <c r="V63" s="13"/>
      <c r="W63" s="13"/>
      <c r="X63" s="31"/>
      <c r="Y63" s="13"/>
      <c r="Z63" s="13"/>
      <c r="AA63" s="10"/>
      <c r="AB63" s="10"/>
      <c r="AC63" s="10"/>
      <c r="AD63" s="11"/>
    </row>
    <row r="64" spans="14:30" x14ac:dyDescent="0.45">
      <c r="N64" s="12">
        <v>61</v>
      </c>
      <c r="O64" s="10"/>
      <c r="P64" s="10"/>
      <c r="Q64" s="10"/>
      <c r="R64" s="10"/>
      <c r="S64" s="10"/>
      <c r="T64" s="11"/>
      <c r="U64" s="13"/>
      <c r="V64" s="13"/>
      <c r="W64" s="13"/>
      <c r="X64" s="31"/>
      <c r="Y64" s="13"/>
      <c r="Z64" s="13"/>
      <c r="AA64" s="10"/>
      <c r="AB64" s="10"/>
      <c r="AC64" s="10"/>
      <c r="AD64" s="11"/>
    </row>
    <row r="65" spans="14:30" x14ac:dyDescent="0.45">
      <c r="N65" s="12">
        <v>62</v>
      </c>
      <c r="O65" s="10"/>
      <c r="P65" s="10"/>
      <c r="Q65" s="10"/>
      <c r="R65" s="10"/>
      <c r="S65" s="10"/>
      <c r="T65" s="11"/>
      <c r="U65" s="13"/>
      <c r="V65" s="13"/>
      <c r="W65" s="13"/>
      <c r="X65" s="31"/>
      <c r="Y65" s="13"/>
      <c r="Z65" s="13"/>
      <c r="AA65" s="10"/>
      <c r="AB65" s="10"/>
      <c r="AC65" s="10"/>
      <c r="AD65" s="11"/>
    </row>
    <row r="66" spans="14:30" x14ac:dyDescent="0.45">
      <c r="N66" s="12">
        <v>63</v>
      </c>
      <c r="O66" s="10"/>
      <c r="P66" s="10"/>
      <c r="Q66" s="10"/>
      <c r="R66" s="10"/>
      <c r="S66" s="10"/>
      <c r="T66" s="11"/>
      <c r="U66" s="13"/>
      <c r="V66" s="13"/>
      <c r="W66" s="13"/>
      <c r="X66" s="31"/>
      <c r="Y66" s="13"/>
      <c r="Z66" s="13"/>
      <c r="AA66" s="10"/>
      <c r="AB66" s="10"/>
      <c r="AC66" s="10"/>
      <c r="AD66" s="11"/>
    </row>
    <row r="67" spans="14:30" x14ac:dyDescent="0.45">
      <c r="N67" s="12">
        <v>64</v>
      </c>
      <c r="O67" s="10"/>
      <c r="P67" s="10"/>
      <c r="Q67" s="10"/>
      <c r="R67" s="10"/>
      <c r="S67" s="10"/>
      <c r="T67" s="11"/>
      <c r="U67" s="13"/>
      <c r="V67" s="13"/>
      <c r="W67" s="13"/>
      <c r="X67" s="31"/>
      <c r="Y67" s="13"/>
      <c r="Z67" s="13"/>
      <c r="AA67" s="10"/>
      <c r="AB67" s="10"/>
      <c r="AC67" s="10"/>
      <c r="AD67" s="11"/>
    </row>
    <row r="68" spans="14:30" x14ac:dyDescent="0.45">
      <c r="N68" s="12">
        <v>65</v>
      </c>
      <c r="O68" s="10"/>
      <c r="P68" s="10"/>
      <c r="Q68" s="10"/>
      <c r="R68" s="10"/>
      <c r="S68" s="10"/>
      <c r="T68" s="11"/>
      <c r="U68" s="13"/>
      <c r="V68" s="13"/>
      <c r="W68" s="13"/>
      <c r="X68" s="31"/>
      <c r="Y68" s="13"/>
      <c r="Z68" s="13"/>
      <c r="AA68" s="10"/>
      <c r="AB68" s="10"/>
      <c r="AC68" s="10"/>
      <c r="AD68" s="11"/>
    </row>
    <row r="69" spans="14:30" x14ac:dyDescent="0.45">
      <c r="N69" s="12">
        <v>66</v>
      </c>
      <c r="O69" s="10"/>
      <c r="P69" s="10"/>
      <c r="Q69" s="10"/>
      <c r="R69" s="10"/>
      <c r="S69" s="10"/>
      <c r="T69" s="11"/>
      <c r="U69" s="13"/>
      <c r="V69" s="13"/>
      <c r="W69" s="13"/>
      <c r="X69" s="31"/>
      <c r="Y69" s="13"/>
      <c r="Z69" s="13"/>
      <c r="AA69" s="10"/>
      <c r="AB69" s="10"/>
      <c r="AC69" s="10"/>
      <c r="AD69" s="11"/>
    </row>
    <row r="70" spans="14:30" x14ac:dyDescent="0.45">
      <c r="N70" s="12">
        <v>67</v>
      </c>
      <c r="O70" s="10"/>
      <c r="P70" s="10"/>
      <c r="Q70" s="10"/>
      <c r="R70" s="10"/>
      <c r="S70" s="10"/>
      <c r="T70" s="11"/>
      <c r="U70" s="13"/>
      <c r="V70" s="13"/>
      <c r="W70" s="13"/>
      <c r="X70" s="31"/>
      <c r="Y70" s="13"/>
      <c r="Z70" s="13"/>
      <c r="AA70" s="10"/>
      <c r="AB70" s="10"/>
      <c r="AC70" s="10"/>
      <c r="AD70" s="11"/>
    </row>
    <row r="71" spans="14:30" x14ac:dyDescent="0.45">
      <c r="N71" s="12">
        <v>68</v>
      </c>
      <c r="O71" s="10"/>
      <c r="P71" s="10"/>
      <c r="Q71" s="10"/>
      <c r="R71" s="10"/>
      <c r="S71" s="10"/>
      <c r="T71" s="11"/>
      <c r="U71" s="13"/>
      <c r="V71" s="13"/>
      <c r="W71" s="13"/>
      <c r="X71" s="31"/>
      <c r="Y71" s="13"/>
      <c r="Z71" s="13"/>
      <c r="AA71" s="10"/>
      <c r="AB71" s="10"/>
      <c r="AC71" s="10"/>
      <c r="AD71" s="11"/>
    </row>
    <row r="72" spans="14:30" x14ac:dyDescent="0.45">
      <c r="N72" s="12">
        <v>69</v>
      </c>
      <c r="O72" s="10"/>
      <c r="P72" s="10"/>
      <c r="Q72" s="10"/>
      <c r="R72" s="10"/>
      <c r="S72" s="10"/>
      <c r="T72" s="11"/>
      <c r="U72" s="13"/>
      <c r="V72" s="13"/>
      <c r="W72" s="13"/>
      <c r="X72" s="31"/>
      <c r="Y72" s="13"/>
      <c r="Z72" s="13"/>
      <c r="AA72" s="10"/>
      <c r="AB72" s="10"/>
      <c r="AC72" s="10"/>
      <c r="AD72" s="11"/>
    </row>
    <row r="73" spans="14:30" x14ac:dyDescent="0.45">
      <c r="N73" s="12">
        <v>70</v>
      </c>
      <c r="O73" s="10"/>
      <c r="P73" s="10"/>
      <c r="Q73" s="10"/>
      <c r="R73" s="10"/>
      <c r="S73" s="10"/>
      <c r="T73" s="11"/>
      <c r="U73" s="13"/>
      <c r="V73" s="13"/>
      <c r="W73" s="13"/>
      <c r="X73" s="31"/>
      <c r="Y73" s="13"/>
      <c r="Z73" s="13"/>
      <c r="AA73" s="10"/>
      <c r="AB73" s="10"/>
      <c r="AC73" s="10"/>
      <c r="AD73" s="11"/>
    </row>
    <row r="74" spans="14:30" x14ac:dyDescent="0.45">
      <c r="N74" s="12">
        <v>71</v>
      </c>
      <c r="O74" s="10"/>
      <c r="P74" s="10"/>
      <c r="Q74" s="10"/>
      <c r="R74" s="10"/>
      <c r="S74" s="10"/>
      <c r="T74" s="11"/>
      <c r="U74" s="13"/>
      <c r="V74" s="13"/>
      <c r="W74" s="13"/>
      <c r="X74" s="31"/>
      <c r="Y74" s="13"/>
      <c r="Z74" s="13"/>
      <c r="AA74" s="10"/>
      <c r="AB74" s="10"/>
      <c r="AC74" s="10"/>
      <c r="AD74" s="11"/>
    </row>
    <row r="75" spans="14:30" x14ac:dyDescent="0.45">
      <c r="N75" s="12">
        <v>72</v>
      </c>
      <c r="O75" s="10"/>
      <c r="P75" s="10"/>
      <c r="Q75" s="10"/>
      <c r="R75" s="10"/>
      <c r="S75" s="10"/>
      <c r="T75" s="11"/>
      <c r="U75" s="13"/>
      <c r="V75" s="13"/>
      <c r="W75" s="13"/>
      <c r="X75" s="31"/>
      <c r="Y75" s="13"/>
      <c r="Z75" s="13"/>
      <c r="AA75" s="10"/>
      <c r="AB75" s="10"/>
      <c r="AC75" s="10"/>
      <c r="AD75" s="11"/>
    </row>
    <row r="76" spans="14:30" x14ac:dyDescent="0.45">
      <c r="N76" s="12">
        <v>73</v>
      </c>
      <c r="O76" s="10"/>
      <c r="P76" s="10"/>
      <c r="Q76" s="10"/>
      <c r="R76" s="10"/>
      <c r="S76" s="10"/>
      <c r="T76" s="11"/>
      <c r="U76" s="13"/>
      <c r="V76" s="13"/>
      <c r="W76" s="13"/>
      <c r="X76" s="31"/>
      <c r="Y76" s="13"/>
      <c r="Z76" s="13"/>
      <c r="AA76" s="10"/>
      <c r="AB76" s="10"/>
      <c r="AC76" s="10"/>
      <c r="AD76" s="11"/>
    </row>
    <row r="77" spans="14:30" x14ac:dyDescent="0.45">
      <c r="N77" s="12">
        <v>74</v>
      </c>
      <c r="O77" s="10"/>
      <c r="P77" s="10"/>
      <c r="Q77" s="10"/>
      <c r="R77" s="10"/>
      <c r="S77" s="10"/>
      <c r="T77" s="11"/>
      <c r="U77" s="13"/>
      <c r="V77" s="13"/>
      <c r="W77" s="13"/>
      <c r="X77" s="31"/>
      <c r="Y77" s="13"/>
      <c r="Z77" s="13"/>
      <c r="AA77" s="10"/>
      <c r="AB77" s="10"/>
      <c r="AC77" s="10"/>
      <c r="AD77" s="11"/>
    </row>
    <row r="78" spans="14:30" x14ac:dyDescent="0.45">
      <c r="N78" s="12">
        <v>75</v>
      </c>
      <c r="O78" s="10"/>
      <c r="P78" s="10"/>
      <c r="Q78" s="10"/>
      <c r="R78" s="10"/>
      <c r="S78" s="10"/>
      <c r="T78" s="11"/>
      <c r="U78" s="13"/>
      <c r="V78" s="13"/>
      <c r="W78" s="13"/>
      <c r="X78" s="31"/>
      <c r="Y78" s="13"/>
      <c r="Z78" s="13"/>
      <c r="AA78" s="10"/>
      <c r="AB78" s="10"/>
      <c r="AC78" s="10"/>
      <c r="AD78" s="11"/>
    </row>
    <row r="79" spans="14:30" x14ac:dyDescent="0.45">
      <c r="N79" s="12">
        <v>76</v>
      </c>
      <c r="O79" s="10"/>
      <c r="P79" s="10"/>
      <c r="Q79" s="10"/>
      <c r="R79" s="10"/>
      <c r="S79" s="10"/>
      <c r="T79" s="11"/>
      <c r="U79" s="13"/>
      <c r="V79" s="13"/>
      <c r="W79" s="13"/>
      <c r="X79" s="31"/>
      <c r="Y79" s="13"/>
      <c r="Z79" s="13"/>
      <c r="AA79" s="10"/>
      <c r="AB79" s="10"/>
      <c r="AC79" s="10"/>
      <c r="AD79" s="11"/>
    </row>
    <row r="80" spans="14:30" x14ac:dyDescent="0.45">
      <c r="N80" s="12">
        <v>77</v>
      </c>
      <c r="O80" s="10"/>
      <c r="P80" s="10"/>
      <c r="Q80" s="10"/>
      <c r="R80" s="10"/>
      <c r="S80" s="10"/>
      <c r="T80" s="11"/>
      <c r="U80" s="13"/>
      <c r="V80" s="13"/>
      <c r="W80" s="13"/>
      <c r="X80" s="31"/>
      <c r="Y80" s="13"/>
      <c r="Z80" s="13"/>
      <c r="AA80" s="10"/>
      <c r="AB80" s="10"/>
      <c r="AC80" s="10"/>
      <c r="AD80" s="11"/>
    </row>
    <row r="81" spans="14:30" x14ac:dyDescent="0.45">
      <c r="N81" s="12">
        <v>78</v>
      </c>
      <c r="O81" s="10"/>
      <c r="P81" s="10"/>
      <c r="Q81" s="10"/>
      <c r="R81" s="10"/>
      <c r="S81" s="10"/>
      <c r="T81" s="11"/>
      <c r="U81" s="13"/>
      <c r="V81" s="13"/>
      <c r="W81" s="13"/>
      <c r="X81" s="31"/>
      <c r="Y81" s="13"/>
      <c r="Z81" s="13"/>
      <c r="AA81" s="10"/>
      <c r="AB81" s="10"/>
      <c r="AC81" s="10"/>
      <c r="AD81" s="11"/>
    </row>
    <row r="82" spans="14:30" x14ac:dyDescent="0.45">
      <c r="N82" s="12">
        <v>79</v>
      </c>
      <c r="O82" s="10"/>
      <c r="P82" s="10"/>
      <c r="Q82" s="10"/>
      <c r="R82" s="10"/>
      <c r="S82" s="10"/>
      <c r="T82" s="11"/>
      <c r="U82" s="13"/>
      <c r="V82" s="13"/>
      <c r="W82" s="13"/>
      <c r="X82" s="31"/>
      <c r="Y82" s="13"/>
      <c r="Z82" s="13"/>
      <c r="AA82" s="10"/>
      <c r="AB82" s="10"/>
      <c r="AC82" s="10"/>
      <c r="AD82" s="11"/>
    </row>
    <row r="83" spans="14:30" x14ac:dyDescent="0.45">
      <c r="N83" s="12">
        <v>80</v>
      </c>
      <c r="O83" s="10"/>
      <c r="P83" s="10"/>
      <c r="Q83" s="10"/>
      <c r="R83" s="10"/>
      <c r="S83" s="10"/>
      <c r="T83" s="11"/>
      <c r="U83" s="13"/>
      <c r="V83" s="13"/>
      <c r="W83" s="13"/>
      <c r="X83" s="31"/>
      <c r="Y83" s="13"/>
      <c r="Z83" s="13"/>
      <c r="AA83" s="10"/>
      <c r="AB83" s="10"/>
      <c r="AC83" s="10"/>
      <c r="AD83" s="11"/>
    </row>
    <row r="84" spans="14:30" x14ac:dyDescent="0.45">
      <c r="N84" s="12">
        <v>81</v>
      </c>
      <c r="O84" s="10"/>
      <c r="P84" s="10"/>
      <c r="Q84" s="10"/>
      <c r="R84" s="10"/>
      <c r="S84" s="10"/>
      <c r="T84" s="11"/>
      <c r="U84" s="13"/>
      <c r="V84" s="13"/>
      <c r="W84" s="13"/>
      <c r="X84" s="31"/>
      <c r="Y84" s="13"/>
      <c r="Z84" s="13"/>
      <c r="AA84" s="10"/>
      <c r="AB84" s="10"/>
      <c r="AC84" s="10"/>
      <c r="AD84" s="11"/>
    </row>
    <row r="85" spans="14:30" x14ac:dyDescent="0.45">
      <c r="N85" s="12">
        <v>82</v>
      </c>
      <c r="O85" s="10"/>
      <c r="P85" s="10"/>
      <c r="Q85" s="10"/>
      <c r="R85" s="10"/>
      <c r="S85" s="10"/>
      <c r="T85" s="11"/>
      <c r="U85" s="13"/>
      <c r="V85" s="13"/>
      <c r="W85" s="13"/>
      <c r="X85" s="31"/>
      <c r="Y85" s="13"/>
      <c r="Z85" s="13"/>
      <c r="AA85" s="10"/>
      <c r="AB85" s="10"/>
      <c r="AC85" s="10"/>
      <c r="AD85" s="11"/>
    </row>
    <row r="86" spans="14:30" x14ac:dyDescent="0.45">
      <c r="N86" s="12">
        <v>83</v>
      </c>
      <c r="O86" s="10"/>
      <c r="P86" s="10"/>
      <c r="Q86" s="10"/>
      <c r="R86" s="10"/>
      <c r="S86" s="10"/>
      <c r="T86" s="11"/>
      <c r="U86" s="13"/>
      <c r="V86" s="13"/>
      <c r="W86" s="13"/>
      <c r="X86" s="31"/>
      <c r="Y86" s="13"/>
      <c r="Z86" s="13"/>
      <c r="AA86" s="10"/>
      <c r="AB86" s="10"/>
      <c r="AC86" s="10"/>
      <c r="AD86" s="11"/>
    </row>
    <row r="87" spans="14:30" x14ac:dyDescent="0.45">
      <c r="N87" s="12">
        <v>84</v>
      </c>
      <c r="O87" s="10"/>
      <c r="P87" s="10"/>
      <c r="Q87" s="10"/>
      <c r="R87" s="10"/>
      <c r="S87" s="10"/>
      <c r="T87" s="11"/>
      <c r="U87" s="13"/>
      <c r="V87" s="13"/>
      <c r="W87" s="13"/>
      <c r="X87" s="31"/>
      <c r="Y87" s="13"/>
      <c r="Z87" s="13"/>
      <c r="AA87" s="10"/>
      <c r="AB87" s="10"/>
      <c r="AC87" s="10"/>
      <c r="AD87" s="11"/>
    </row>
    <row r="88" spans="14:30" x14ac:dyDescent="0.45">
      <c r="N88" s="12">
        <v>85</v>
      </c>
      <c r="O88" s="10"/>
      <c r="P88" s="10"/>
      <c r="Q88" s="10"/>
      <c r="R88" s="10"/>
      <c r="S88" s="10"/>
      <c r="T88" s="11"/>
      <c r="U88" s="13"/>
      <c r="V88" s="13"/>
      <c r="W88" s="13"/>
      <c r="X88" s="31"/>
      <c r="Y88" s="13"/>
      <c r="Z88" s="13"/>
      <c r="AA88" s="10"/>
      <c r="AB88" s="10"/>
      <c r="AC88" s="10"/>
      <c r="AD88" s="11"/>
    </row>
    <row r="89" spans="14:30" x14ac:dyDescent="0.45">
      <c r="N89" s="12">
        <v>86</v>
      </c>
      <c r="O89" s="10"/>
      <c r="P89" s="10"/>
      <c r="Q89" s="10"/>
      <c r="R89" s="10"/>
      <c r="S89" s="10"/>
      <c r="T89" s="11"/>
      <c r="U89" s="13"/>
      <c r="V89" s="13"/>
      <c r="W89" s="13"/>
      <c r="X89" s="31"/>
      <c r="Y89" s="13"/>
      <c r="Z89" s="13"/>
      <c r="AA89" s="10"/>
      <c r="AB89" s="10"/>
      <c r="AC89" s="10"/>
      <c r="AD89" s="11"/>
    </row>
    <row r="90" spans="14:30" x14ac:dyDescent="0.45">
      <c r="N90" s="12">
        <v>87</v>
      </c>
      <c r="O90" s="10"/>
      <c r="P90" s="10"/>
      <c r="Q90" s="10"/>
      <c r="R90" s="10"/>
      <c r="S90" s="10"/>
      <c r="T90" s="11"/>
      <c r="U90" s="13"/>
      <c r="V90" s="13"/>
      <c r="W90" s="13"/>
      <c r="X90" s="31"/>
      <c r="Y90" s="13"/>
      <c r="Z90" s="13"/>
      <c r="AA90" s="10"/>
      <c r="AB90" s="10"/>
      <c r="AC90" s="10"/>
      <c r="AD90" s="11"/>
    </row>
    <row r="91" spans="14:30" x14ac:dyDescent="0.45">
      <c r="N91" s="12">
        <v>88</v>
      </c>
      <c r="O91" s="10"/>
      <c r="P91" s="10"/>
      <c r="Q91" s="10"/>
      <c r="R91" s="10"/>
      <c r="S91" s="10"/>
      <c r="T91" s="11"/>
      <c r="U91" s="13"/>
      <c r="V91" s="13"/>
      <c r="W91" s="13"/>
      <c r="X91" s="31"/>
      <c r="Y91" s="13"/>
      <c r="Z91" s="13"/>
      <c r="AA91" s="10"/>
      <c r="AB91" s="10"/>
      <c r="AC91" s="10"/>
      <c r="AD91" s="11"/>
    </row>
    <row r="92" spans="14:30" x14ac:dyDescent="0.45">
      <c r="N92" s="12">
        <v>89</v>
      </c>
      <c r="O92" s="10"/>
      <c r="P92" s="10"/>
      <c r="Q92" s="10"/>
      <c r="R92" s="10"/>
      <c r="S92" s="10"/>
      <c r="T92" s="11"/>
      <c r="U92" s="13"/>
      <c r="V92" s="13"/>
      <c r="W92" s="13"/>
      <c r="X92" s="31"/>
      <c r="Y92" s="13"/>
      <c r="Z92" s="13"/>
      <c r="AA92" s="10"/>
      <c r="AB92" s="10"/>
      <c r="AC92" s="10"/>
      <c r="AD92" s="11"/>
    </row>
    <row r="93" spans="14:30" x14ac:dyDescent="0.45">
      <c r="N93" s="12">
        <v>90</v>
      </c>
      <c r="O93" s="10"/>
      <c r="P93" s="10"/>
      <c r="Q93" s="10"/>
      <c r="R93" s="10"/>
      <c r="S93" s="10"/>
      <c r="T93" s="11"/>
      <c r="U93" s="13"/>
      <c r="V93" s="13"/>
      <c r="W93" s="13"/>
      <c r="X93" s="31"/>
      <c r="Y93" s="13"/>
      <c r="Z93" s="13"/>
      <c r="AA93" s="10"/>
      <c r="AB93" s="10"/>
      <c r="AC93" s="10"/>
      <c r="AD93" s="11"/>
    </row>
    <row r="94" spans="14:30" x14ac:dyDescent="0.45">
      <c r="N94" s="12">
        <v>91</v>
      </c>
      <c r="O94" s="10"/>
      <c r="P94" s="10"/>
      <c r="Q94" s="10"/>
      <c r="R94" s="10"/>
      <c r="S94" s="10"/>
      <c r="T94" s="11"/>
      <c r="U94" s="13"/>
      <c r="V94" s="13"/>
      <c r="W94" s="13"/>
      <c r="X94" s="31"/>
      <c r="Y94" s="13"/>
      <c r="Z94" s="13"/>
      <c r="AA94" s="10"/>
      <c r="AB94" s="10"/>
      <c r="AC94" s="10"/>
      <c r="AD94" s="11"/>
    </row>
    <row r="95" spans="14:30" x14ac:dyDescent="0.45">
      <c r="N95" s="12">
        <v>92</v>
      </c>
      <c r="O95" s="10"/>
      <c r="P95" s="10"/>
      <c r="Q95" s="10"/>
      <c r="R95" s="10"/>
      <c r="S95" s="10"/>
      <c r="T95" s="11"/>
      <c r="U95" s="13"/>
      <c r="V95" s="13"/>
      <c r="W95" s="13"/>
      <c r="X95" s="31"/>
      <c r="Y95" s="13"/>
      <c r="Z95" s="13"/>
      <c r="AA95" s="10"/>
      <c r="AB95" s="10"/>
      <c r="AC95" s="10"/>
      <c r="AD95" s="11"/>
    </row>
    <row r="96" spans="14:30" x14ac:dyDescent="0.45">
      <c r="N96" s="12">
        <v>93</v>
      </c>
      <c r="O96" s="10"/>
      <c r="P96" s="10"/>
      <c r="Q96" s="10"/>
      <c r="R96" s="10"/>
      <c r="S96" s="10"/>
      <c r="T96" s="11"/>
      <c r="U96" s="13"/>
      <c r="V96" s="13"/>
      <c r="W96" s="13"/>
      <c r="X96" s="31"/>
      <c r="Y96" s="13"/>
      <c r="Z96" s="13"/>
      <c r="AA96" s="10"/>
      <c r="AB96" s="10"/>
      <c r="AC96" s="10"/>
      <c r="AD96" s="11"/>
    </row>
    <row r="97" spans="14:30" x14ac:dyDescent="0.45">
      <c r="N97" s="12">
        <v>94</v>
      </c>
      <c r="O97" s="10"/>
      <c r="P97" s="10"/>
      <c r="Q97" s="10"/>
      <c r="R97" s="10"/>
      <c r="S97" s="10"/>
      <c r="T97" s="11"/>
      <c r="U97" s="13"/>
      <c r="V97" s="13"/>
      <c r="W97" s="13"/>
      <c r="X97" s="31"/>
      <c r="Y97" s="13"/>
      <c r="Z97" s="13"/>
      <c r="AA97" s="10"/>
      <c r="AB97" s="10"/>
      <c r="AC97" s="10"/>
      <c r="AD97" s="11"/>
    </row>
    <row r="98" spans="14:30" x14ac:dyDescent="0.45">
      <c r="N98" s="12">
        <v>95</v>
      </c>
      <c r="O98" s="10"/>
      <c r="P98" s="10"/>
      <c r="Q98" s="10"/>
      <c r="R98" s="10"/>
      <c r="S98" s="10"/>
      <c r="T98" s="11"/>
      <c r="U98" s="13"/>
      <c r="V98" s="13"/>
      <c r="W98" s="13"/>
      <c r="X98" s="31"/>
      <c r="Y98" s="13"/>
      <c r="Z98" s="13"/>
      <c r="AA98" s="10"/>
      <c r="AB98" s="10"/>
      <c r="AC98" s="10"/>
      <c r="AD98" s="11"/>
    </row>
    <row r="99" spans="14:30" x14ac:dyDescent="0.45">
      <c r="N99" s="12">
        <v>96</v>
      </c>
      <c r="O99" s="10"/>
      <c r="P99" s="10"/>
      <c r="Q99" s="10"/>
      <c r="R99" s="10"/>
      <c r="S99" s="10"/>
      <c r="T99" s="11"/>
      <c r="U99" s="13"/>
      <c r="V99" s="13"/>
      <c r="W99" s="13"/>
      <c r="X99" s="31"/>
      <c r="Y99" s="13"/>
      <c r="Z99" s="13"/>
      <c r="AA99" s="10"/>
      <c r="AB99" s="10"/>
      <c r="AC99" s="10"/>
      <c r="AD99" s="11"/>
    </row>
    <row r="100" spans="14:30" x14ac:dyDescent="0.45">
      <c r="N100" s="12">
        <v>97</v>
      </c>
      <c r="O100" s="10"/>
      <c r="P100" s="10"/>
      <c r="Q100" s="10"/>
      <c r="R100" s="10"/>
      <c r="S100" s="10"/>
      <c r="T100" s="11"/>
      <c r="U100" s="13"/>
      <c r="V100" s="13"/>
      <c r="W100" s="13"/>
      <c r="X100" s="31"/>
      <c r="Y100" s="13"/>
      <c r="Z100" s="13"/>
      <c r="AA100" s="10"/>
      <c r="AB100" s="10"/>
      <c r="AC100" s="10"/>
      <c r="AD100" s="11"/>
    </row>
    <row r="101" spans="14:30" x14ac:dyDescent="0.45">
      <c r="N101" s="12">
        <v>98</v>
      </c>
      <c r="O101" s="10"/>
      <c r="P101" s="10"/>
      <c r="Q101" s="10"/>
      <c r="R101" s="10"/>
      <c r="S101" s="10"/>
      <c r="T101" s="11"/>
      <c r="U101" s="13"/>
      <c r="V101" s="13"/>
      <c r="W101" s="13"/>
      <c r="X101" s="31"/>
      <c r="Y101" s="13"/>
      <c r="Z101" s="13"/>
      <c r="AA101" s="10"/>
      <c r="AB101" s="10"/>
      <c r="AC101" s="10"/>
      <c r="AD101" s="11"/>
    </row>
    <row r="102" spans="14:30" x14ac:dyDescent="0.45">
      <c r="N102" s="12">
        <v>99</v>
      </c>
      <c r="O102" s="10"/>
      <c r="P102" s="10"/>
      <c r="Q102" s="10"/>
      <c r="R102" s="10"/>
      <c r="S102" s="10"/>
      <c r="T102" s="11"/>
      <c r="U102" s="13"/>
      <c r="V102" s="13"/>
      <c r="W102" s="13"/>
      <c r="X102" s="31"/>
      <c r="Y102" s="13"/>
      <c r="Z102" s="13"/>
      <c r="AA102" s="10"/>
      <c r="AB102" s="10"/>
      <c r="AC102" s="10"/>
      <c r="AD102" s="11"/>
    </row>
    <row r="103" spans="14:30" x14ac:dyDescent="0.45">
      <c r="N103" s="12">
        <v>100</v>
      </c>
      <c r="O103" s="10"/>
      <c r="P103" s="10"/>
      <c r="Q103" s="10"/>
      <c r="R103" s="10"/>
      <c r="S103" s="10"/>
      <c r="T103" s="11"/>
      <c r="U103" s="13"/>
      <c r="V103" s="13"/>
      <c r="W103" s="13"/>
      <c r="X103" s="31"/>
      <c r="Y103" s="13"/>
      <c r="Z103" s="13"/>
      <c r="AA103" s="10"/>
      <c r="AB103" s="10"/>
      <c r="AC103" s="10"/>
      <c r="AD103" s="11"/>
    </row>
    <row r="104" spans="14:30" x14ac:dyDescent="0.45">
      <c r="N104" s="12">
        <v>101</v>
      </c>
      <c r="O104" s="10"/>
      <c r="P104" s="10"/>
      <c r="Q104" s="10"/>
      <c r="R104" s="10"/>
      <c r="S104" s="10"/>
      <c r="T104" s="11"/>
      <c r="U104" s="13"/>
      <c r="V104" s="13"/>
      <c r="W104" s="13"/>
      <c r="X104" s="31"/>
      <c r="Y104" s="13"/>
      <c r="Z104" s="13"/>
      <c r="AA104" s="10"/>
      <c r="AB104" s="10"/>
      <c r="AC104" s="10"/>
      <c r="AD104" s="11"/>
    </row>
    <row r="105" spans="14:30" x14ac:dyDescent="0.45">
      <c r="N105" s="12">
        <v>102</v>
      </c>
      <c r="O105" s="10"/>
      <c r="P105" s="10"/>
      <c r="Q105" s="10"/>
      <c r="R105" s="10"/>
      <c r="S105" s="10"/>
      <c r="T105" s="11"/>
      <c r="U105" s="13"/>
      <c r="V105" s="13"/>
      <c r="W105" s="13"/>
      <c r="X105" s="31"/>
      <c r="Y105" s="13"/>
      <c r="Z105" s="13"/>
      <c r="AA105" s="10"/>
      <c r="AB105" s="10"/>
      <c r="AC105" s="10"/>
      <c r="AD105" s="11"/>
    </row>
    <row r="106" spans="14:30" x14ac:dyDescent="0.45">
      <c r="N106" s="12">
        <v>103</v>
      </c>
      <c r="O106" s="10"/>
      <c r="P106" s="10"/>
      <c r="Q106" s="10"/>
      <c r="R106" s="10"/>
      <c r="S106" s="10"/>
      <c r="T106" s="11"/>
      <c r="U106" s="13"/>
      <c r="V106" s="13"/>
      <c r="W106" s="13"/>
      <c r="X106" s="31"/>
      <c r="Y106" s="13"/>
      <c r="Z106" s="13"/>
      <c r="AA106" s="10"/>
      <c r="AB106" s="10"/>
      <c r="AC106" s="10"/>
      <c r="AD106" s="11"/>
    </row>
    <row r="107" spans="14:30" x14ac:dyDescent="0.45">
      <c r="N107" s="12">
        <v>104</v>
      </c>
      <c r="O107" s="10"/>
      <c r="P107" s="10"/>
      <c r="Q107" s="10"/>
      <c r="R107" s="10"/>
      <c r="S107" s="10"/>
      <c r="T107" s="11"/>
      <c r="U107" s="13"/>
      <c r="V107" s="13"/>
      <c r="W107" s="13"/>
      <c r="X107" s="31"/>
      <c r="Y107" s="13"/>
      <c r="Z107" s="13"/>
      <c r="AA107" s="10"/>
      <c r="AB107" s="10"/>
      <c r="AC107" s="10"/>
      <c r="AD107" s="11"/>
    </row>
    <row r="108" spans="14:30" x14ac:dyDescent="0.45">
      <c r="N108" s="12">
        <v>105</v>
      </c>
      <c r="O108" s="10"/>
      <c r="P108" s="10"/>
      <c r="Q108" s="10"/>
      <c r="R108" s="10"/>
      <c r="S108" s="10"/>
      <c r="T108" s="11"/>
      <c r="U108" s="13"/>
      <c r="V108" s="13"/>
      <c r="W108" s="13"/>
      <c r="X108" s="31"/>
      <c r="Y108" s="13"/>
      <c r="Z108" s="13"/>
      <c r="AA108" s="10"/>
      <c r="AB108" s="10"/>
      <c r="AC108" s="10"/>
      <c r="AD108" s="11"/>
    </row>
    <row r="109" spans="14:30" x14ac:dyDescent="0.45">
      <c r="N109" s="12">
        <v>106</v>
      </c>
      <c r="O109" s="10"/>
      <c r="P109" s="10"/>
      <c r="Q109" s="10"/>
      <c r="R109" s="10"/>
      <c r="S109" s="10"/>
      <c r="T109" s="11"/>
      <c r="U109" s="13"/>
      <c r="V109" s="13"/>
      <c r="W109" s="13"/>
      <c r="X109" s="31"/>
      <c r="Y109" s="13"/>
      <c r="Z109" s="13"/>
      <c r="AA109" s="10"/>
      <c r="AB109" s="10"/>
      <c r="AC109" s="10"/>
      <c r="AD109" s="11"/>
    </row>
    <row r="110" spans="14:30" x14ac:dyDescent="0.45">
      <c r="N110" s="12">
        <v>107</v>
      </c>
      <c r="O110" s="10"/>
      <c r="P110" s="10"/>
      <c r="Q110" s="10"/>
      <c r="R110" s="10"/>
      <c r="S110" s="10"/>
      <c r="T110" s="11"/>
      <c r="U110" s="13"/>
      <c r="V110" s="13"/>
      <c r="W110" s="13"/>
      <c r="X110" s="31"/>
      <c r="Y110" s="13"/>
      <c r="Z110" s="13"/>
      <c r="AA110" s="10"/>
      <c r="AB110" s="10"/>
      <c r="AC110" s="10"/>
      <c r="AD110" s="11"/>
    </row>
    <row r="111" spans="14:30" x14ac:dyDescent="0.45">
      <c r="N111" s="12">
        <v>108</v>
      </c>
      <c r="O111" s="10"/>
      <c r="P111" s="10"/>
      <c r="Q111" s="10"/>
      <c r="R111" s="10"/>
      <c r="S111" s="10"/>
      <c r="T111" s="11"/>
      <c r="U111" s="13"/>
      <c r="V111" s="13"/>
      <c r="W111" s="13"/>
      <c r="X111" s="31"/>
      <c r="Y111" s="13"/>
      <c r="Z111" s="13"/>
      <c r="AA111" s="10"/>
      <c r="AB111" s="10"/>
      <c r="AC111" s="10"/>
      <c r="AD111" s="11"/>
    </row>
    <row r="112" spans="14:30" x14ac:dyDescent="0.45">
      <c r="N112" s="12">
        <v>109</v>
      </c>
      <c r="O112" s="10"/>
      <c r="P112" s="10"/>
      <c r="Q112" s="10"/>
      <c r="R112" s="10"/>
      <c r="S112" s="10"/>
      <c r="T112" s="11"/>
      <c r="U112" s="13"/>
      <c r="V112" s="13"/>
      <c r="W112" s="13"/>
      <c r="X112" s="31"/>
      <c r="Y112" s="13"/>
      <c r="Z112" s="13"/>
      <c r="AA112" s="10"/>
      <c r="AB112" s="10"/>
      <c r="AC112" s="10"/>
      <c r="AD112" s="11"/>
    </row>
    <row r="113" spans="14:30" x14ac:dyDescent="0.45">
      <c r="N113" s="12">
        <v>110</v>
      </c>
      <c r="O113" s="10"/>
      <c r="P113" s="10"/>
      <c r="Q113" s="10"/>
      <c r="R113" s="10"/>
      <c r="S113" s="10"/>
      <c r="T113" s="11"/>
      <c r="U113" s="13"/>
      <c r="V113" s="13"/>
      <c r="W113" s="13"/>
      <c r="X113" s="31"/>
      <c r="Y113" s="13"/>
      <c r="Z113" s="13"/>
      <c r="AA113" s="10"/>
      <c r="AB113" s="10"/>
      <c r="AC113" s="10"/>
      <c r="AD113" s="11"/>
    </row>
    <row r="114" spans="14:30" x14ac:dyDescent="0.45">
      <c r="N114" s="12">
        <v>111</v>
      </c>
      <c r="O114" s="10"/>
      <c r="P114" s="10"/>
      <c r="Q114" s="10"/>
      <c r="R114" s="10"/>
      <c r="S114" s="10"/>
      <c r="T114" s="11"/>
      <c r="U114" s="13"/>
      <c r="V114" s="13"/>
      <c r="W114" s="13"/>
      <c r="X114" s="31"/>
      <c r="Y114" s="13"/>
      <c r="Z114" s="13"/>
      <c r="AA114" s="10"/>
      <c r="AB114" s="10"/>
      <c r="AC114" s="10"/>
      <c r="AD114" s="11"/>
    </row>
    <row r="115" spans="14:30" x14ac:dyDescent="0.45">
      <c r="N115" s="12">
        <v>112</v>
      </c>
      <c r="O115" s="10"/>
      <c r="P115" s="10"/>
      <c r="Q115" s="10"/>
      <c r="R115" s="10"/>
      <c r="S115" s="10"/>
      <c r="T115" s="11"/>
      <c r="U115" s="13"/>
      <c r="V115" s="13"/>
      <c r="W115" s="13"/>
      <c r="X115" s="31"/>
      <c r="Y115" s="13"/>
      <c r="Z115" s="13"/>
      <c r="AA115" s="10"/>
      <c r="AB115" s="10"/>
      <c r="AC115" s="10"/>
      <c r="AD115" s="11"/>
    </row>
    <row r="116" spans="14:30" x14ac:dyDescent="0.45">
      <c r="N116" s="12">
        <v>113</v>
      </c>
      <c r="O116" s="10"/>
      <c r="P116" s="10"/>
      <c r="Q116" s="10"/>
      <c r="R116" s="10"/>
      <c r="S116" s="10"/>
      <c r="T116" s="11"/>
      <c r="U116" s="13"/>
      <c r="V116" s="13"/>
      <c r="W116" s="13"/>
      <c r="X116" s="31"/>
      <c r="Y116" s="13"/>
      <c r="Z116" s="13"/>
      <c r="AA116" s="10"/>
      <c r="AB116" s="10"/>
      <c r="AC116" s="10"/>
      <c r="AD116" s="11"/>
    </row>
    <row r="117" spans="14:30" x14ac:dyDescent="0.45">
      <c r="N117" s="12">
        <v>114</v>
      </c>
      <c r="O117" s="10"/>
      <c r="P117" s="10"/>
      <c r="Q117" s="10"/>
      <c r="R117" s="10"/>
      <c r="S117" s="10"/>
      <c r="T117" s="11"/>
      <c r="U117" s="13"/>
      <c r="V117" s="13"/>
      <c r="W117" s="13"/>
      <c r="X117" s="31"/>
      <c r="Y117" s="13"/>
      <c r="Z117" s="13"/>
      <c r="AA117" s="10"/>
      <c r="AB117" s="10"/>
      <c r="AC117" s="10"/>
      <c r="AD117" s="11"/>
    </row>
    <row r="118" spans="14:30" x14ac:dyDescent="0.45">
      <c r="N118" s="12">
        <v>115</v>
      </c>
      <c r="O118" s="10"/>
      <c r="P118" s="10"/>
      <c r="Q118" s="10"/>
      <c r="R118" s="10"/>
      <c r="S118" s="10"/>
      <c r="T118" s="11"/>
      <c r="U118" s="13"/>
      <c r="V118" s="13"/>
      <c r="W118" s="13"/>
      <c r="X118" s="31"/>
      <c r="Y118" s="13"/>
      <c r="Z118" s="13"/>
      <c r="AA118" s="10"/>
      <c r="AB118" s="10"/>
      <c r="AC118" s="10"/>
      <c r="AD118" s="11"/>
    </row>
    <row r="119" spans="14:30" x14ac:dyDescent="0.45">
      <c r="N119" s="12">
        <v>116</v>
      </c>
      <c r="O119" s="10"/>
      <c r="P119" s="10"/>
      <c r="Q119" s="10"/>
      <c r="R119" s="10"/>
      <c r="S119" s="10"/>
      <c r="T119" s="11"/>
      <c r="U119" s="13"/>
      <c r="V119" s="13"/>
      <c r="W119" s="13"/>
      <c r="X119" s="31"/>
      <c r="Y119" s="13"/>
      <c r="Z119" s="13"/>
      <c r="AA119" s="10"/>
      <c r="AB119" s="10"/>
      <c r="AC119" s="10"/>
      <c r="AD119" s="11"/>
    </row>
    <row r="120" spans="14:30" x14ac:dyDescent="0.45">
      <c r="N120" s="12">
        <v>117</v>
      </c>
      <c r="O120" s="10"/>
      <c r="P120" s="10"/>
      <c r="Q120" s="10"/>
      <c r="R120" s="10"/>
      <c r="S120" s="10"/>
      <c r="T120" s="11"/>
      <c r="U120" s="13"/>
      <c r="V120" s="13"/>
      <c r="W120" s="13"/>
      <c r="X120" s="31"/>
      <c r="Y120" s="13"/>
      <c r="Z120" s="13"/>
      <c r="AA120" s="10"/>
      <c r="AB120" s="10"/>
      <c r="AC120" s="10"/>
      <c r="AD120" s="11"/>
    </row>
    <row r="121" spans="14:30" x14ac:dyDescent="0.45">
      <c r="N121" s="12">
        <v>118</v>
      </c>
      <c r="O121" s="10"/>
      <c r="P121" s="10"/>
      <c r="Q121" s="10"/>
      <c r="R121" s="10"/>
      <c r="S121" s="10"/>
      <c r="T121" s="11"/>
      <c r="U121" s="13"/>
      <c r="V121" s="13"/>
      <c r="W121" s="13"/>
      <c r="X121" s="31"/>
      <c r="Y121" s="13"/>
      <c r="Z121" s="13"/>
      <c r="AA121" s="10"/>
      <c r="AB121" s="10"/>
      <c r="AC121" s="10"/>
      <c r="AD121" s="11"/>
    </row>
    <row r="122" spans="14:30" x14ac:dyDescent="0.45">
      <c r="N122" s="12">
        <v>119</v>
      </c>
      <c r="O122" s="10"/>
      <c r="P122" s="10"/>
      <c r="Q122" s="10"/>
      <c r="R122" s="10"/>
      <c r="S122" s="10"/>
      <c r="T122" s="11"/>
      <c r="U122" s="13"/>
      <c r="V122" s="13"/>
      <c r="W122" s="13"/>
      <c r="X122" s="31"/>
      <c r="Y122" s="13"/>
      <c r="Z122" s="13"/>
      <c r="AA122" s="10"/>
      <c r="AB122" s="10"/>
      <c r="AC122" s="10"/>
      <c r="AD122" s="11"/>
    </row>
    <row r="123" spans="14:30" x14ac:dyDescent="0.45">
      <c r="N123" s="12">
        <v>120</v>
      </c>
      <c r="O123" s="10"/>
      <c r="P123" s="10"/>
      <c r="Q123" s="10"/>
      <c r="R123" s="10"/>
      <c r="S123" s="10"/>
      <c r="T123" s="11"/>
      <c r="U123" s="13"/>
      <c r="V123" s="13"/>
      <c r="W123" s="13"/>
      <c r="X123" s="31"/>
      <c r="Y123" s="13"/>
      <c r="Z123" s="13"/>
      <c r="AA123" s="10"/>
      <c r="AB123" s="10"/>
      <c r="AC123" s="10"/>
      <c r="AD123" s="11"/>
    </row>
  </sheetData>
  <mergeCells count="5">
    <mergeCell ref="A23:B25"/>
    <mergeCell ref="B19:B22"/>
    <mergeCell ref="A17:B17"/>
    <mergeCell ref="A18:B18"/>
    <mergeCell ref="A2:B16"/>
  </mergeCells>
  <phoneticPr fontId="3"/>
  <conditionalFormatting sqref="L17:L25">
    <cfRule type="expression" dxfId="14" priority="10">
      <formula>L17=""</formula>
    </cfRule>
  </conditionalFormatting>
  <conditionalFormatting sqref="O4:P4 R27:Z123 P5:P24 R4:Z22 Q4:Q24 O5:O123">
    <cfRule type="expression" dxfId="13" priority="9">
      <formula>O4=""</formula>
    </cfRule>
  </conditionalFormatting>
  <conditionalFormatting sqref="O1:O2">
    <cfRule type="expression" dxfId="12" priority="8">
      <formula>O1=""</formula>
    </cfRule>
  </conditionalFormatting>
  <conditionalFormatting sqref="AA4:AD123">
    <cfRule type="expression" dxfId="11" priority="6">
      <formula>AA4=""</formula>
    </cfRule>
  </conditionalFormatting>
  <conditionalFormatting sqref="S1">
    <cfRule type="expression" dxfId="10" priority="5">
      <formula>S1=""</formula>
    </cfRule>
  </conditionalFormatting>
  <conditionalFormatting sqref="R26:Z26">
    <cfRule type="expression" dxfId="9" priority="4">
      <formula>R26=""</formula>
    </cfRule>
  </conditionalFormatting>
  <conditionalFormatting sqref="R23:Z25">
    <cfRule type="expression" dxfId="8" priority="3">
      <formula>R23=""</formula>
    </cfRule>
  </conditionalFormatting>
  <conditionalFormatting sqref="L2:L16">
    <cfRule type="expression" dxfId="7" priority="2">
      <formula>L2=""</formula>
    </cfRule>
  </conditionalFormatting>
  <conditionalFormatting sqref="P25:Q123">
    <cfRule type="expression" dxfId="6" priority="1">
      <formula>P25=""</formula>
    </cfRule>
  </conditionalFormatting>
  <dataValidations count="1">
    <dataValidation type="list" allowBlank="1" showInputMessage="1" showErrorMessage="1" sqref="S1" xr:uid="{00000000-0002-0000-0100-000000000000}">
      <formula1>$AH$1:$AI$1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</sheetPr>
  <dimension ref="A1:AT44"/>
  <sheetViews>
    <sheetView view="pageBreakPreview" zoomScaleNormal="100" zoomScaleSheetLayoutView="100" workbookViewId="0">
      <selection sqref="A1:AM1"/>
    </sheetView>
  </sheetViews>
  <sheetFormatPr defaultColWidth="8.19921875" defaultRowHeight="30" customHeight="1" x14ac:dyDescent="0.45"/>
  <cols>
    <col min="1" max="39" width="2.3984375" style="5" customWidth="1"/>
    <col min="40" max="43" width="5.69921875" style="5" customWidth="1"/>
    <col min="44" max="16384" width="8.19921875" style="5"/>
  </cols>
  <sheetData>
    <row r="1" spans="1:46" ht="24.9" customHeight="1" x14ac:dyDescent="0.45">
      <c r="A1" s="119" t="s">
        <v>220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6" ht="24.9" customHeight="1" thickBot="1" x14ac:dyDescent="0.5">
      <c r="A2" s="120" t="s">
        <v>221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6"/>
      <c r="AO2" s="6"/>
      <c r="AP2" s="6"/>
    </row>
    <row r="3" spans="1:46" ht="24.9" hidden="1" customHeight="1" x14ac:dyDescent="0.45">
      <c r="A3" s="120" t="e">
        <f>IF(#REF!="","",#REF!)</f>
        <v>#REF!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6"/>
      <c r="AO3" s="6"/>
      <c r="AP3" s="6"/>
    </row>
    <row r="4" spans="1:46" ht="24.9" customHeight="1" thickBot="1" x14ac:dyDescent="0.5">
      <c r="A4" s="121" t="s">
        <v>213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2" t="s">
        <v>140</v>
      </c>
      <c r="AE4" s="123"/>
      <c r="AF4" s="123"/>
      <c r="AG4" s="123"/>
      <c r="AH4" s="123"/>
      <c r="AI4" s="123"/>
      <c r="AJ4" s="123"/>
      <c r="AK4" s="123"/>
      <c r="AL4" s="123"/>
      <c r="AM4" s="124"/>
    </row>
    <row r="5" spans="1:46" ht="24.9" customHeight="1" x14ac:dyDescent="0.45">
      <c r="A5" s="127" t="s">
        <v>57</v>
      </c>
      <c r="B5" s="128"/>
      <c r="C5" s="128"/>
      <c r="D5" s="128"/>
      <c r="E5" s="128"/>
      <c r="F5" s="125"/>
      <c r="G5" s="105" t="str">
        <f>IF(貼付!$O$1="","",貼付!$O$1)</f>
        <v/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 t="s">
        <v>205</v>
      </c>
      <c r="X5" s="106"/>
      <c r="Y5" s="106"/>
      <c r="Z5" s="135"/>
      <c r="AA5" s="125" t="s">
        <v>9</v>
      </c>
      <c r="AB5" s="126"/>
      <c r="AC5" s="126"/>
      <c r="AD5" s="70" t="str">
        <f>IF(貼付!O2="","",LEFT(貼付!O2,1))</f>
        <v/>
      </c>
      <c r="AE5" s="71" t="str">
        <f>IF(貼付!$O$2="","",MID(貼付!$O$2,2,1))</f>
        <v/>
      </c>
      <c r="AF5" s="71" t="str">
        <f>IF(貼付!$O$2="","",MID(貼付!$O$2,3,1))</f>
        <v/>
      </c>
      <c r="AG5" s="71" t="str">
        <f>IF(貼付!$O$2="","",MID(貼付!$O$2,4,1))</f>
        <v/>
      </c>
      <c r="AH5" s="71" t="str">
        <f>IF(貼付!$O$2="","",MID(貼付!$O$2,5,1))</f>
        <v/>
      </c>
      <c r="AI5" s="71" t="str">
        <f>IF(貼付!$O$2="","",MID(貼付!$O$2,6,1))</f>
        <v/>
      </c>
      <c r="AJ5" s="71" t="str">
        <f>IF(貼付!$O$2="","",MID(貼付!$O$2,7,1))</f>
        <v/>
      </c>
      <c r="AK5" s="71" t="str">
        <f>IF(貼付!$O$2="","",MID(貼付!$O$2,8,1))</f>
        <v/>
      </c>
      <c r="AL5" s="71" t="str">
        <f>IF(貼付!$O$2="","",MID(貼付!$O$2,9,1))</f>
        <v/>
      </c>
      <c r="AM5" s="72" t="str">
        <f>IF(貼付!$O$2="","",MID(貼付!$O$2,10,1))</f>
        <v/>
      </c>
    </row>
    <row r="6" spans="1:46" ht="24.9" customHeight="1" x14ac:dyDescent="0.45">
      <c r="A6" s="129" t="s">
        <v>10</v>
      </c>
      <c r="B6" s="130"/>
      <c r="C6" s="130"/>
      <c r="D6" s="130"/>
      <c r="E6" s="130"/>
      <c r="F6" s="131"/>
      <c r="G6" s="65" t="s">
        <v>11</v>
      </c>
      <c r="H6" s="107"/>
      <c r="I6" s="107"/>
      <c r="J6" s="107"/>
      <c r="K6" s="107"/>
      <c r="L6" s="107" t="s">
        <v>204</v>
      </c>
      <c r="M6" s="107"/>
      <c r="N6" s="107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9"/>
      <c r="AD6" s="112" t="str">
        <f>IF(AN6="","TEL（　　　　）－　　　　－","TEL（ "&amp;AN6&amp;" ）－ "&amp;AO6&amp;" － "&amp;AP6)</f>
        <v>TEL（ 000 ）－ 000 － 0000</v>
      </c>
      <c r="AE6" s="113"/>
      <c r="AF6" s="113"/>
      <c r="AG6" s="113"/>
      <c r="AH6" s="113"/>
      <c r="AI6" s="113"/>
      <c r="AJ6" s="113"/>
      <c r="AK6" s="113"/>
      <c r="AL6" s="113"/>
      <c r="AM6" s="114"/>
      <c r="AN6" s="26" t="s">
        <v>203</v>
      </c>
      <c r="AO6" s="26" t="s">
        <v>203</v>
      </c>
      <c r="AP6" s="26" t="s">
        <v>202</v>
      </c>
    </row>
    <row r="7" spans="1:46" ht="24.9" customHeight="1" x14ac:dyDescent="0.45">
      <c r="A7" s="132" t="s">
        <v>12</v>
      </c>
      <c r="B7" s="133"/>
      <c r="C7" s="133"/>
      <c r="D7" s="133"/>
      <c r="E7" s="133"/>
      <c r="F7" s="134"/>
      <c r="G7" s="110"/>
      <c r="H7" s="107"/>
      <c r="I7" s="107"/>
      <c r="J7" s="107"/>
      <c r="K7" s="107"/>
      <c r="L7" s="107"/>
      <c r="M7" s="107"/>
      <c r="N7" s="107"/>
      <c r="O7" s="107"/>
      <c r="P7" s="111"/>
      <c r="Q7" s="92" t="s">
        <v>198</v>
      </c>
      <c r="R7" s="92"/>
      <c r="S7" s="92"/>
      <c r="T7" s="110"/>
      <c r="U7" s="107"/>
      <c r="V7" s="107"/>
      <c r="W7" s="107"/>
      <c r="X7" s="107"/>
      <c r="Y7" s="107"/>
      <c r="Z7" s="118"/>
      <c r="AA7" s="118"/>
      <c r="AB7" s="118"/>
      <c r="AC7" s="118"/>
      <c r="AD7" s="115" t="str">
        <f>IF(AN7="","TEL（　　　　）－　　　　－","TEL（ "&amp;AN7&amp;" ）－ "&amp;AO7&amp;" － "&amp;AP7)</f>
        <v>TEL（ 000 ）－ 0000 － 0000</v>
      </c>
      <c r="AE7" s="116"/>
      <c r="AF7" s="116"/>
      <c r="AG7" s="116"/>
      <c r="AH7" s="116"/>
      <c r="AI7" s="116"/>
      <c r="AJ7" s="116"/>
      <c r="AK7" s="116"/>
      <c r="AL7" s="116"/>
      <c r="AM7" s="117"/>
      <c r="AN7" s="26" t="s">
        <v>203</v>
      </c>
      <c r="AO7" s="26" t="s">
        <v>202</v>
      </c>
      <c r="AP7" s="26" t="s">
        <v>202</v>
      </c>
    </row>
    <row r="8" spans="1:46" s="1" customFormat="1" ht="30" customHeight="1" x14ac:dyDescent="0.45">
      <c r="A8" s="91" t="s">
        <v>2</v>
      </c>
      <c r="B8" s="92"/>
      <c r="C8" s="92"/>
      <c r="D8" s="92"/>
      <c r="E8" s="92"/>
      <c r="F8" s="92"/>
      <c r="G8" s="95" t="str">
        <f>IF(貼付!$L$17="","",貼付!E17)</f>
        <v/>
      </c>
      <c r="H8" s="95"/>
      <c r="I8" s="95"/>
      <c r="J8" s="95"/>
      <c r="K8" s="95"/>
      <c r="L8" s="95"/>
      <c r="M8" s="95"/>
      <c r="N8" s="95"/>
      <c r="O8" s="95"/>
      <c r="P8" s="95"/>
      <c r="Q8" s="2" t="str">
        <f>IF(貼付!$L$17="","",MID(貼付!$D$17,1,1))</f>
        <v/>
      </c>
      <c r="R8" s="3" t="str">
        <f>IF(貼付!$L$17="","",MID(貼付!$D$17,2,1))</f>
        <v/>
      </c>
      <c r="S8" s="3" t="str">
        <f>IF(貼付!$L$17="","",MID(貼付!$D$17,3,1))</f>
        <v/>
      </c>
      <c r="T8" s="3" t="str">
        <f>IF(貼付!$L$17="","",MID(貼付!$D$17,4,1))</f>
        <v/>
      </c>
      <c r="U8" s="3" t="str">
        <f>IF(貼付!$L$17="","",MID(貼付!$D$17,5,1))</f>
        <v/>
      </c>
      <c r="V8" s="3" t="str">
        <f>IF(貼付!$L$17="","",MID(貼付!$D$17,6,1))</f>
        <v/>
      </c>
      <c r="W8" s="3" t="str">
        <f>IF(貼付!$L$17="","",MID(貼付!$D$17,7,1))</f>
        <v/>
      </c>
      <c r="X8" s="3" t="str">
        <f>IF(貼付!$L$17="","",MID(貼付!$D$17,8,1))</f>
        <v/>
      </c>
      <c r="Y8" s="68" t="str">
        <f>IF(貼付!$L$17="","",MID(貼付!$D$17,9,1))</f>
        <v/>
      </c>
      <c r="Z8" s="99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1"/>
      <c r="AN8" s="1" t="s">
        <v>199</v>
      </c>
    </row>
    <row r="9" spans="1:46" s="1" customFormat="1" ht="30" customHeight="1" thickBot="1" x14ac:dyDescent="0.5">
      <c r="A9" s="93" t="s">
        <v>29</v>
      </c>
      <c r="B9" s="94"/>
      <c r="C9" s="94"/>
      <c r="D9" s="94"/>
      <c r="E9" s="94"/>
      <c r="F9" s="94"/>
      <c r="G9" s="96" t="str">
        <f>IF(貼付!$L$18="","",貼付!E18)</f>
        <v/>
      </c>
      <c r="H9" s="97"/>
      <c r="I9" s="97"/>
      <c r="J9" s="97"/>
      <c r="K9" s="97"/>
      <c r="L9" s="97"/>
      <c r="M9" s="97"/>
      <c r="N9" s="97"/>
      <c r="O9" s="97"/>
      <c r="P9" s="98"/>
      <c r="Q9" s="66" t="str">
        <f>IF(貼付!$L$18="","",MID(貼付!$D$18,1,1))</f>
        <v/>
      </c>
      <c r="R9" s="67" t="str">
        <f>IF(貼付!$L$18="","",MID(貼付!$D$18,2,1))</f>
        <v/>
      </c>
      <c r="S9" s="67" t="str">
        <f>IF(貼付!$L$18="","",MID(貼付!$D$18,3,1))</f>
        <v/>
      </c>
      <c r="T9" s="67" t="str">
        <f>IF(貼付!$L$18="","",MID(貼付!$D$18,4,1))</f>
        <v/>
      </c>
      <c r="U9" s="67" t="str">
        <f>IF(貼付!$L$18="","",MID(貼付!$D$18,5,1))</f>
        <v/>
      </c>
      <c r="V9" s="67" t="str">
        <f>IF(貼付!$L$18="","",MID(貼付!$D$18,6,1))</f>
        <v/>
      </c>
      <c r="W9" s="67" t="str">
        <f>IF(貼付!$L$18="","",MID(貼付!$D$18,7,1))</f>
        <v/>
      </c>
      <c r="X9" s="67" t="str">
        <f>IF(貼付!$L$18="","",MID(貼付!$D$18,8,1))</f>
        <v/>
      </c>
      <c r="Y9" s="69" t="str">
        <f>IF(貼付!$L$18="","",MID(貼付!$D$18,9,1))</f>
        <v/>
      </c>
      <c r="Z9" s="102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</row>
    <row r="10" spans="1:46" ht="15" customHeight="1" x14ac:dyDescent="0.45">
      <c r="A10" s="149" t="s">
        <v>13</v>
      </c>
      <c r="B10" s="150"/>
      <c r="C10" s="150"/>
      <c r="D10" s="150"/>
      <c r="E10" s="150"/>
      <c r="F10" s="151"/>
      <c r="G10" s="169" t="s">
        <v>14</v>
      </c>
      <c r="H10" s="169"/>
      <c r="I10" s="169"/>
      <c r="J10" s="169" t="s">
        <v>15</v>
      </c>
      <c r="K10" s="169"/>
      <c r="L10" s="169"/>
      <c r="M10" s="169"/>
      <c r="N10" s="169"/>
      <c r="O10" s="169"/>
      <c r="P10" s="169"/>
      <c r="Q10" s="169"/>
      <c r="R10" s="169" t="s">
        <v>14</v>
      </c>
      <c r="S10" s="169"/>
      <c r="T10" s="169"/>
      <c r="U10" s="169" t="s">
        <v>15</v>
      </c>
      <c r="V10" s="169"/>
      <c r="W10" s="169"/>
      <c r="X10" s="169"/>
      <c r="Y10" s="169"/>
      <c r="Z10" s="169"/>
      <c r="AA10" s="169"/>
      <c r="AB10" s="169"/>
      <c r="AC10" s="169" t="s">
        <v>14</v>
      </c>
      <c r="AD10" s="169"/>
      <c r="AE10" s="169"/>
      <c r="AF10" s="169" t="s">
        <v>15</v>
      </c>
      <c r="AG10" s="169"/>
      <c r="AH10" s="169"/>
      <c r="AI10" s="169"/>
      <c r="AJ10" s="169"/>
      <c r="AK10" s="169"/>
      <c r="AL10" s="169"/>
      <c r="AM10" s="170"/>
      <c r="AR10" s="136"/>
      <c r="AS10" s="136"/>
      <c r="AT10" s="136"/>
    </row>
    <row r="11" spans="1:46" ht="24.9" customHeight="1" x14ac:dyDescent="0.45">
      <c r="A11" s="152"/>
      <c r="B11" s="153"/>
      <c r="C11" s="153"/>
      <c r="D11" s="153"/>
      <c r="E11" s="153"/>
      <c r="F11" s="154"/>
      <c r="G11" s="171"/>
      <c r="H11" s="171"/>
      <c r="I11" s="171"/>
      <c r="J11" s="145"/>
      <c r="K11" s="145"/>
      <c r="L11" s="145"/>
      <c r="M11" s="145"/>
      <c r="N11" s="145"/>
      <c r="O11" s="145"/>
      <c r="P11" s="145"/>
      <c r="Q11" s="145"/>
      <c r="R11" s="171"/>
      <c r="S11" s="171"/>
      <c r="T11" s="171"/>
      <c r="U11" s="145"/>
      <c r="V11" s="145"/>
      <c r="W11" s="145"/>
      <c r="X11" s="145"/>
      <c r="Y11" s="145"/>
      <c r="Z11" s="145"/>
      <c r="AA11" s="145"/>
      <c r="AB11" s="145"/>
      <c r="AC11" s="171"/>
      <c r="AD11" s="171"/>
      <c r="AE11" s="171"/>
      <c r="AF11" s="145"/>
      <c r="AG11" s="145"/>
      <c r="AH11" s="145"/>
      <c r="AI11" s="145"/>
      <c r="AJ11" s="145"/>
      <c r="AK11" s="145"/>
      <c r="AL11" s="145"/>
      <c r="AM11" s="148"/>
      <c r="AO11" s="5" t="s">
        <v>212</v>
      </c>
      <c r="AR11" s="136"/>
      <c r="AS11" s="136"/>
      <c r="AT11" s="136"/>
    </row>
    <row r="12" spans="1:46" ht="24.9" customHeight="1" thickBot="1" x14ac:dyDescent="0.5">
      <c r="A12" s="155"/>
      <c r="B12" s="156"/>
      <c r="C12" s="156"/>
      <c r="D12" s="156"/>
      <c r="E12" s="156"/>
      <c r="F12" s="157"/>
      <c r="G12" s="172"/>
      <c r="H12" s="172"/>
      <c r="I12" s="172"/>
      <c r="J12" s="173"/>
      <c r="K12" s="173"/>
      <c r="L12" s="173"/>
      <c r="M12" s="173"/>
      <c r="N12" s="173"/>
      <c r="O12" s="173"/>
      <c r="P12" s="173"/>
      <c r="Q12" s="173"/>
      <c r="R12" s="172"/>
      <c r="S12" s="172"/>
      <c r="T12" s="172"/>
      <c r="U12" s="173"/>
      <c r="V12" s="173"/>
      <c r="W12" s="173"/>
      <c r="X12" s="173"/>
      <c r="Y12" s="173"/>
      <c r="Z12" s="173"/>
      <c r="AA12" s="173"/>
      <c r="AB12" s="173"/>
      <c r="AC12" s="172"/>
      <c r="AD12" s="172"/>
      <c r="AE12" s="172"/>
      <c r="AF12" s="173"/>
      <c r="AG12" s="173"/>
      <c r="AH12" s="173"/>
      <c r="AI12" s="173"/>
      <c r="AJ12" s="173"/>
      <c r="AK12" s="173"/>
      <c r="AL12" s="173"/>
      <c r="AM12" s="174"/>
      <c r="AR12" s="136"/>
      <c r="AS12" s="136"/>
      <c r="AT12" s="136"/>
    </row>
    <row r="13" spans="1:46" s="7" customFormat="1" ht="24" customHeight="1" thickBot="1" x14ac:dyDescent="0.5">
      <c r="A13" s="138" t="s">
        <v>14</v>
      </c>
      <c r="B13" s="139"/>
      <c r="C13" s="139"/>
      <c r="D13" s="139"/>
      <c r="E13" s="139" t="s">
        <v>16</v>
      </c>
      <c r="F13" s="139"/>
      <c r="G13" s="139"/>
      <c r="H13" s="139"/>
      <c r="I13" s="139"/>
      <c r="J13" s="139"/>
      <c r="K13" s="139"/>
      <c r="L13" s="139"/>
      <c r="M13" s="139"/>
      <c r="N13" s="139" t="s">
        <v>14</v>
      </c>
      <c r="O13" s="139"/>
      <c r="P13" s="139"/>
      <c r="Q13" s="139"/>
      <c r="R13" s="139" t="s">
        <v>16</v>
      </c>
      <c r="S13" s="139"/>
      <c r="T13" s="139"/>
      <c r="U13" s="139"/>
      <c r="V13" s="139"/>
      <c r="W13" s="139"/>
      <c r="X13" s="139"/>
      <c r="Y13" s="139"/>
      <c r="Z13" s="139"/>
      <c r="AA13" s="139" t="s">
        <v>14</v>
      </c>
      <c r="AB13" s="139"/>
      <c r="AC13" s="139"/>
      <c r="AD13" s="139"/>
      <c r="AE13" s="139" t="s">
        <v>16</v>
      </c>
      <c r="AF13" s="139"/>
      <c r="AG13" s="139"/>
      <c r="AH13" s="139"/>
      <c r="AI13" s="139"/>
      <c r="AJ13" s="139"/>
      <c r="AK13" s="139"/>
      <c r="AL13" s="139"/>
      <c r="AM13" s="140"/>
    </row>
    <row r="14" spans="1:46" s="7" customFormat="1" ht="24" customHeight="1" thickTop="1" x14ac:dyDescent="0.45">
      <c r="A14" s="146" t="str">
        <f>IF(貼付!AA4="","",貼付!AA4)</f>
        <v/>
      </c>
      <c r="B14" s="147"/>
      <c r="C14" s="147"/>
      <c r="D14" s="147"/>
      <c r="E14" s="147" t="str">
        <f>IF(貼付!AA4="","",貼付!P4&amp;"　"&amp;貼付!Q4)</f>
        <v/>
      </c>
      <c r="F14" s="147"/>
      <c r="G14" s="147"/>
      <c r="H14" s="147"/>
      <c r="I14" s="147"/>
      <c r="J14" s="147"/>
      <c r="K14" s="147"/>
      <c r="L14" s="147"/>
      <c r="M14" s="147"/>
      <c r="N14" s="147" t="str">
        <f>IF(貼付!AA14="","",貼付!AA14)</f>
        <v/>
      </c>
      <c r="O14" s="147"/>
      <c r="P14" s="147"/>
      <c r="Q14" s="147"/>
      <c r="R14" s="147" t="str">
        <f>IF(貼付!AA14="","",貼付!P14&amp;"　"&amp;貼付!Q14)</f>
        <v/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5" t="str">
        <f>IF(貼付!AA24="","",貼付!P24&amp;"　"&amp;貼付!Q24)</f>
        <v/>
      </c>
      <c r="AF14" s="145"/>
      <c r="AG14" s="145"/>
      <c r="AH14" s="145"/>
      <c r="AI14" s="145"/>
      <c r="AJ14" s="145"/>
      <c r="AK14" s="145"/>
      <c r="AL14" s="145"/>
      <c r="AM14" s="148"/>
    </row>
    <row r="15" spans="1:46" s="7" customFormat="1" ht="24" customHeight="1" x14ac:dyDescent="0.45">
      <c r="A15" s="141" t="s">
        <v>17</v>
      </c>
      <c r="B15" s="142"/>
      <c r="C15" s="142"/>
      <c r="D15" s="142"/>
      <c r="E15" s="16" t="str">
        <f>IF(貼付!AA4="","",LEFT(貼付!O4,1))</f>
        <v/>
      </c>
      <c r="F15" s="17" t="str">
        <f>IF(貼付!AA4="","",MID(貼付!O4,2,1))</f>
        <v/>
      </c>
      <c r="G15" s="17" t="str">
        <f>IF(貼付!AA4="","",MID(貼付!O4,3,1))</f>
        <v/>
      </c>
      <c r="H15" s="17" t="str">
        <f>IF(貼付!AA4="","",MID(貼付!O4,4,1))</f>
        <v/>
      </c>
      <c r="I15" s="17" t="str">
        <f>IF(貼付!AA4="","",MID(貼付!O4,5,1))</f>
        <v/>
      </c>
      <c r="J15" s="17" t="str">
        <f>IF(貼付!AA4="","",MID(貼付!O4,6,1))</f>
        <v/>
      </c>
      <c r="K15" s="17" t="str">
        <f>IF(貼付!AA4="","",MID(貼付!O4,7,1))</f>
        <v/>
      </c>
      <c r="L15" s="17" t="str">
        <f>IF(貼付!AA4="","",MID(貼付!O4,8,1))</f>
        <v/>
      </c>
      <c r="M15" s="18" t="str">
        <f>IF(貼付!AA4="","",MID(貼付!O4,9,1))</f>
        <v/>
      </c>
      <c r="N15" s="142" t="s">
        <v>17</v>
      </c>
      <c r="O15" s="143"/>
      <c r="P15" s="143"/>
      <c r="Q15" s="143"/>
      <c r="R15" s="16" t="str">
        <f>IF(貼付!AA14="","",LEFT(貼付!O14,1))</f>
        <v/>
      </c>
      <c r="S15" s="17" t="str">
        <f>IF(貼付!AA14="","",MID(貼付!O14,2,1))</f>
        <v/>
      </c>
      <c r="T15" s="17" t="str">
        <f>IF(貼付!AA14="","",MID(貼付!O14,3,1))</f>
        <v/>
      </c>
      <c r="U15" s="17" t="str">
        <f>IF(貼付!AA14="","",MID(貼付!O14,4,1))</f>
        <v/>
      </c>
      <c r="V15" s="17" t="str">
        <f>IF(貼付!AA14="","",MID(貼付!O14,5,1))</f>
        <v/>
      </c>
      <c r="W15" s="17" t="str">
        <f>IF(貼付!AA14="","",MID(貼付!O14,6,1))</f>
        <v/>
      </c>
      <c r="X15" s="17" t="str">
        <f>IF(貼付!AA14="","",MID(貼付!O14,7,1))</f>
        <v/>
      </c>
      <c r="Y15" s="17" t="str">
        <f>IF(貼付!AA14="","",MID(貼付!O14,8,1))</f>
        <v/>
      </c>
      <c r="Z15" s="18" t="str">
        <f>IF(貼付!AA14="","",MID(貼付!O14,9,1))</f>
        <v/>
      </c>
      <c r="AA15" s="142" t="s">
        <v>17</v>
      </c>
      <c r="AB15" s="142"/>
      <c r="AC15" s="142"/>
      <c r="AD15" s="142"/>
      <c r="AE15" s="16" t="str">
        <f>IF(貼付!AA24="","",LEFT(貼付!O24,1))</f>
        <v/>
      </c>
      <c r="AF15" s="17" t="str">
        <f>IF(貼付!AA24="","",MID(貼付!O24,2,1))</f>
        <v/>
      </c>
      <c r="AG15" s="17" t="str">
        <f>IF(貼付!AA24="","",MID(貼付!O24,3,1))</f>
        <v/>
      </c>
      <c r="AH15" s="17" t="str">
        <f>IF(貼付!AA24="","",MID(貼付!O24,4,1))</f>
        <v/>
      </c>
      <c r="AI15" s="17" t="str">
        <f>IF(貼付!AA24="","",MID(貼付!O24,5,1))</f>
        <v/>
      </c>
      <c r="AJ15" s="17" t="str">
        <f>IF(貼付!AA24="","",MID(貼付!O24,6,1))</f>
        <v/>
      </c>
      <c r="AK15" s="17" t="str">
        <f>IF(貼付!AA24="","",MID(貼付!O24,7,1))</f>
        <v/>
      </c>
      <c r="AL15" s="17" t="str">
        <f>IF(貼付!AA24="","",MID(貼付!O24,8,1))</f>
        <v/>
      </c>
      <c r="AM15" s="73" t="str">
        <f>IF(貼付!AA24="","",MID(貼付!O24,9,1))</f>
        <v/>
      </c>
    </row>
    <row r="16" spans="1:46" s="7" customFormat="1" ht="24" customHeight="1" x14ac:dyDescent="0.45">
      <c r="A16" s="144" t="str">
        <f>IF(貼付!AA5="","",貼付!AA5)</f>
        <v/>
      </c>
      <c r="B16" s="145"/>
      <c r="C16" s="145"/>
      <c r="D16" s="145"/>
      <c r="E16" s="145" t="str">
        <f>IF(貼付!AA5="","",貼付!P5&amp;"　"&amp;貼付!Q5)</f>
        <v/>
      </c>
      <c r="F16" s="145"/>
      <c r="G16" s="145"/>
      <c r="H16" s="145"/>
      <c r="I16" s="145"/>
      <c r="J16" s="145"/>
      <c r="K16" s="145"/>
      <c r="L16" s="145"/>
      <c r="M16" s="145"/>
      <c r="N16" s="145" t="str">
        <f>IF(貼付!AA15="","",貼付!AA15)</f>
        <v/>
      </c>
      <c r="O16" s="145"/>
      <c r="P16" s="145"/>
      <c r="Q16" s="145"/>
      <c r="R16" s="145" t="str">
        <f>IF(貼付!AA15="","",貼付!P15&amp;"　"&amp;貼付!Q15)</f>
        <v/>
      </c>
      <c r="S16" s="145"/>
      <c r="T16" s="145"/>
      <c r="U16" s="145"/>
      <c r="V16" s="145"/>
      <c r="W16" s="145"/>
      <c r="X16" s="145"/>
      <c r="Y16" s="145"/>
      <c r="Z16" s="145"/>
      <c r="AA16" s="145" t="str">
        <f>IF(貼付!AA25="","",貼付!AA25)</f>
        <v/>
      </c>
      <c r="AB16" s="145"/>
      <c r="AC16" s="145"/>
      <c r="AD16" s="145"/>
      <c r="AE16" s="145" t="str">
        <f>IF(貼付!AA25="","",貼付!P25&amp;"　"&amp;貼付!Q25)</f>
        <v/>
      </c>
      <c r="AF16" s="145"/>
      <c r="AG16" s="145"/>
      <c r="AH16" s="145"/>
      <c r="AI16" s="145"/>
      <c r="AJ16" s="145"/>
      <c r="AK16" s="145"/>
      <c r="AL16" s="145"/>
      <c r="AM16" s="148"/>
    </row>
    <row r="17" spans="1:39" s="7" customFormat="1" ht="24" customHeight="1" x14ac:dyDescent="0.45">
      <c r="A17" s="141" t="s">
        <v>17</v>
      </c>
      <c r="B17" s="143"/>
      <c r="C17" s="143"/>
      <c r="D17" s="143"/>
      <c r="E17" s="16" t="str">
        <f>IF(貼付!AA5="","",LEFT(貼付!O5,1))</f>
        <v/>
      </c>
      <c r="F17" s="17" t="str">
        <f>IF(貼付!AA5="","",MID(貼付!O5,2,1))</f>
        <v/>
      </c>
      <c r="G17" s="17" t="str">
        <f>IF(貼付!AA5="","",MID(貼付!O5,3,1))</f>
        <v/>
      </c>
      <c r="H17" s="17" t="str">
        <f>IF(貼付!AA5="","",MID(貼付!O5,4,1))</f>
        <v/>
      </c>
      <c r="I17" s="17" t="str">
        <f>IF(貼付!AA5="","",MID(貼付!O5,5,1))</f>
        <v/>
      </c>
      <c r="J17" s="17" t="str">
        <f>IF(貼付!AA5="","",MID(貼付!O5,6,1))</f>
        <v/>
      </c>
      <c r="K17" s="17" t="str">
        <f>IF(貼付!AA5="","",MID(貼付!O5,7,1))</f>
        <v/>
      </c>
      <c r="L17" s="17" t="str">
        <f>IF(貼付!AA5="","",MID(貼付!O5,8,1))</f>
        <v/>
      </c>
      <c r="M17" s="18" t="str">
        <f>IF(貼付!AA5="","",MID(貼付!O5,9,1))</f>
        <v/>
      </c>
      <c r="N17" s="142" t="s">
        <v>17</v>
      </c>
      <c r="O17" s="143"/>
      <c r="P17" s="143"/>
      <c r="Q17" s="143"/>
      <c r="R17" s="16" t="str">
        <f>IF(貼付!AA15="","",LEFT(貼付!O15,1))</f>
        <v/>
      </c>
      <c r="S17" s="17" t="str">
        <f>IF(貼付!AA15="","",MID(貼付!O15,2,1))</f>
        <v/>
      </c>
      <c r="T17" s="17" t="str">
        <f>IF(貼付!AA15="","",MID(貼付!O15,3,1))</f>
        <v/>
      </c>
      <c r="U17" s="17" t="str">
        <f>IF(貼付!AA15="","",MID(貼付!O15,4,1))</f>
        <v/>
      </c>
      <c r="V17" s="17" t="str">
        <f>IF(貼付!AA15="","",MID(貼付!O15,5,1))</f>
        <v/>
      </c>
      <c r="W17" s="17" t="str">
        <f>IF(貼付!AA15="","",MID(貼付!O15,6,1))</f>
        <v/>
      </c>
      <c r="X17" s="17" t="str">
        <f>IF(貼付!AA15="","",MID(貼付!O15,7,1))</f>
        <v/>
      </c>
      <c r="Y17" s="17" t="str">
        <f>IF(貼付!AA15="","",MID(貼付!O15,8,1))</f>
        <v/>
      </c>
      <c r="Z17" s="18" t="str">
        <f>IF(貼付!AA15="","",MID(貼付!O15,9,1))</f>
        <v/>
      </c>
      <c r="AA17" s="142" t="s">
        <v>17</v>
      </c>
      <c r="AB17" s="142"/>
      <c r="AC17" s="142"/>
      <c r="AD17" s="142"/>
      <c r="AE17" s="16" t="str">
        <f>IF(貼付!AA25="","",LEFT(貼付!O25,1))</f>
        <v/>
      </c>
      <c r="AF17" s="17" t="str">
        <f>IF(貼付!AA25="","",MID(貼付!O25,2,1))</f>
        <v/>
      </c>
      <c r="AG17" s="17" t="str">
        <f>IF(貼付!AA25="","",MID(貼付!O25,3,1))</f>
        <v/>
      </c>
      <c r="AH17" s="17" t="str">
        <f>IF(貼付!AA25="","",MID(貼付!O25,4,1))</f>
        <v/>
      </c>
      <c r="AI17" s="17" t="str">
        <f>IF(貼付!AA25="","",MID(貼付!O25,5,1))</f>
        <v/>
      </c>
      <c r="AJ17" s="17" t="str">
        <f>IF(貼付!AA25="","",MID(貼付!O25,6,1))</f>
        <v/>
      </c>
      <c r="AK17" s="17" t="str">
        <f>IF(貼付!AA25="","",MID(貼付!O25,7,1))</f>
        <v/>
      </c>
      <c r="AL17" s="17" t="str">
        <f>IF(貼付!AA25="","",MID(貼付!O25,8,1))</f>
        <v/>
      </c>
      <c r="AM17" s="73" t="str">
        <f>IF(貼付!AA25="","",MID(貼付!O25,9,1))</f>
        <v/>
      </c>
    </row>
    <row r="18" spans="1:39" s="7" customFormat="1" ht="24" customHeight="1" x14ac:dyDescent="0.45">
      <c r="A18" s="144" t="str">
        <f>IF(貼付!AA6="","",貼付!AA6)</f>
        <v/>
      </c>
      <c r="B18" s="145"/>
      <c r="C18" s="145"/>
      <c r="D18" s="145"/>
      <c r="E18" s="145" t="str">
        <f>IF(貼付!AA6="","",貼付!P6&amp;"　"&amp;貼付!Q6)</f>
        <v/>
      </c>
      <c r="F18" s="145"/>
      <c r="G18" s="145"/>
      <c r="H18" s="145"/>
      <c r="I18" s="145"/>
      <c r="J18" s="145"/>
      <c r="K18" s="145"/>
      <c r="L18" s="145"/>
      <c r="M18" s="145"/>
      <c r="N18" s="145" t="str">
        <f>IF(貼付!AA16="","",貼付!AA16)</f>
        <v/>
      </c>
      <c r="O18" s="145"/>
      <c r="P18" s="145"/>
      <c r="Q18" s="145"/>
      <c r="R18" s="145" t="str">
        <f>IF(貼付!AA16="","",貼付!P16&amp;"　"&amp;貼付!Q16)</f>
        <v/>
      </c>
      <c r="S18" s="145"/>
      <c r="T18" s="145"/>
      <c r="U18" s="145"/>
      <c r="V18" s="145"/>
      <c r="W18" s="145"/>
      <c r="X18" s="145"/>
      <c r="Y18" s="145"/>
      <c r="Z18" s="145"/>
      <c r="AA18" s="145" t="str">
        <f>IF(貼付!AA26="","",貼付!AA26)</f>
        <v/>
      </c>
      <c r="AB18" s="145"/>
      <c r="AC18" s="145"/>
      <c r="AD18" s="145"/>
      <c r="AE18" s="145" t="str">
        <f>IF(貼付!AA26="","",貼付!P26&amp;"　"&amp;貼付!Q26)</f>
        <v/>
      </c>
      <c r="AF18" s="145"/>
      <c r="AG18" s="145"/>
      <c r="AH18" s="145"/>
      <c r="AI18" s="145"/>
      <c r="AJ18" s="145"/>
      <c r="AK18" s="145"/>
      <c r="AL18" s="145"/>
      <c r="AM18" s="148"/>
    </row>
    <row r="19" spans="1:39" s="7" customFormat="1" ht="24" customHeight="1" x14ac:dyDescent="0.45">
      <c r="A19" s="141" t="s">
        <v>17</v>
      </c>
      <c r="B19" s="143"/>
      <c r="C19" s="143"/>
      <c r="D19" s="143"/>
      <c r="E19" s="16" t="str">
        <f>IF(貼付!AA6="","",LEFT(貼付!O6,1))</f>
        <v/>
      </c>
      <c r="F19" s="17" t="str">
        <f>IF(貼付!AA6="","",MID(貼付!O6,2,1))</f>
        <v/>
      </c>
      <c r="G19" s="17" t="str">
        <f>IF(貼付!AA6="","",MID(貼付!O6,3,1))</f>
        <v/>
      </c>
      <c r="H19" s="17" t="str">
        <f>IF(貼付!AA6="","",MID(貼付!O6,4,1))</f>
        <v/>
      </c>
      <c r="I19" s="17" t="str">
        <f>IF(貼付!AA6="","",MID(貼付!O6,5,1))</f>
        <v/>
      </c>
      <c r="J19" s="17" t="str">
        <f>IF(貼付!AA6="","",MID(貼付!O6,6,1))</f>
        <v/>
      </c>
      <c r="K19" s="17" t="str">
        <f>IF(貼付!AA6="","",MID(貼付!O6,7,1))</f>
        <v/>
      </c>
      <c r="L19" s="17" t="str">
        <f>IF(貼付!AA6="","",MID(貼付!O6,8,1))</f>
        <v/>
      </c>
      <c r="M19" s="18" t="str">
        <f>IF(貼付!AA6="","",MID(貼付!O6,9,1))</f>
        <v/>
      </c>
      <c r="N19" s="142" t="s">
        <v>17</v>
      </c>
      <c r="O19" s="143"/>
      <c r="P19" s="143"/>
      <c r="Q19" s="143"/>
      <c r="R19" s="16" t="str">
        <f>IF(貼付!AA16="","",LEFT(貼付!O16,1))</f>
        <v/>
      </c>
      <c r="S19" s="17" t="str">
        <f>IF(貼付!AA16="","",MID(貼付!O16,2,1))</f>
        <v/>
      </c>
      <c r="T19" s="17" t="str">
        <f>IF(貼付!AA16="","",MID(貼付!O16,3,1))</f>
        <v/>
      </c>
      <c r="U19" s="17" t="str">
        <f>IF(貼付!AA16="","",MID(貼付!O16,4,1))</f>
        <v/>
      </c>
      <c r="V19" s="17" t="str">
        <f>IF(貼付!AA16="","",MID(貼付!O16,5,1))</f>
        <v/>
      </c>
      <c r="W19" s="17" t="str">
        <f>IF(貼付!AA16="","",MID(貼付!O16,6,1))</f>
        <v/>
      </c>
      <c r="X19" s="17" t="str">
        <f>IF(貼付!AA16="","",MID(貼付!O16,7,1))</f>
        <v/>
      </c>
      <c r="Y19" s="17" t="str">
        <f>IF(貼付!AA16="","",MID(貼付!O16,8,1))</f>
        <v/>
      </c>
      <c r="Z19" s="18" t="str">
        <f>IF(貼付!AA16="","",MID(貼付!O16,9,1))</f>
        <v/>
      </c>
      <c r="AA19" s="142" t="s">
        <v>17</v>
      </c>
      <c r="AB19" s="142"/>
      <c r="AC19" s="142"/>
      <c r="AD19" s="142"/>
      <c r="AE19" s="16" t="str">
        <f>IF(貼付!AA26="","",LEFT(貼付!O26,1))</f>
        <v/>
      </c>
      <c r="AF19" s="17" t="str">
        <f>IF(貼付!AA26="","",MID(貼付!O26,2,1))</f>
        <v/>
      </c>
      <c r="AG19" s="17" t="str">
        <f>IF(貼付!AA26="","",MID(貼付!O26,3,1))</f>
        <v/>
      </c>
      <c r="AH19" s="17" t="str">
        <f>IF(貼付!AA26="","",MID(貼付!O26,4,1))</f>
        <v/>
      </c>
      <c r="AI19" s="17" t="str">
        <f>IF(貼付!AA26="","",MID(貼付!O26,5,1))</f>
        <v/>
      </c>
      <c r="AJ19" s="17" t="str">
        <f>IF(貼付!AA26="","",MID(貼付!O26,6,1))</f>
        <v/>
      </c>
      <c r="AK19" s="17" t="str">
        <f>IF(貼付!AA26="","",MID(貼付!O26,7,1))</f>
        <v/>
      </c>
      <c r="AL19" s="17" t="str">
        <f>IF(貼付!AA26="","",MID(貼付!O26,8,1))</f>
        <v/>
      </c>
      <c r="AM19" s="73" t="str">
        <f>IF(貼付!AA26="","",MID(貼付!O26,9,1))</f>
        <v/>
      </c>
    </row>
    <row r="20" spans="1:39" s="7" customFormat="1" ht="24" customHeight="1" x14ac:dyDescent="0.45">
      <c r="A20" s="144" t="str">
        <f>IF(貼付!AA7="","",貼付!AA7)</f>
        <v/>
      </c>
      <c r="B20" s="145"/>
      <c r="C20" s="145"/>
      <c r="D20" s="145"/>
      <c r="E20" s="145" t="str">
        <f>IF(貼付!AA7="","",貼付!P7&amp;"　"&amp;貼付!Q7)</f>
        <v/>
      </c>
      <c r="F20" s="145"/>
      <c r="G20" s="145"/>
      <c r="H20" s="145"/>
      <c r="I20" s="145"/>
      <c r="J20" s="145"/>
      <c r="K20" s="145"/>
      <c r="L20" s="145"/>
      <c r="M20" s="145"/>
      <c r="N20" s="145" t="str">
        <f>IF(貼付!AA17="","",貼付!AA17)</f>
        <v/>
      </c>
      <c r="O20" s="145"/>
      <c r="P20" s="145"/>
      <c r="Q20" s="145"/>
      <c r="R20" s="145" t="str">
        <f>IF(貼付!AA17="","",貼付!P17&amp;"　"&amp;貼付!Q17)</f>
        <v/>
      </c>
      <c r="S20" s="145"/>
      <c r="T20" s="145"/>
      <c r="U20" s="145"/>
      <c r="V20" s="145"/>
      <c r="W20" s="145"/>
      <c r="X20" s="145"/>
      <c r="Y20" s="145"/>
      <c r="Z20" s="145"/>
      <c r="AA20" s="145" t="str">
        <f>IF(貼付!AA27="","",貼付!AA27)</f>
        <v/>
      </c>
      <c r="AB20" s="145"/>
      <c r="AC20" s="145"/>
      <c r="AD20" s="145"/>
      <c r="AE20" s="145" t="str">
        <f>IF(貼付!AA27="","",貼付!P27&amp;"　"&amp;貼付!Q27)</f>
        <v/>
      </c>
      <c r="AF20" s="145"/>
      <c r="AG20" s="145"/>
      <c r="AH20" s="145"/>
      <c r="AI20" s="145"/>
      <c r="AJ20" s="145"/>
      <c r="AK20" s="145"/>
      <c r="AL20" s="145"/>
      <c r="AM20" s="148"/>
    </row>
    <row r="21" spans="1:39" s="7" customFormat="1" ht="24" customHeight="1" x14ac:dyDescent="0.45">
      <c r="A21" s="141" t="s">
        <v>17</v>
      </c>
      <c r="B21" s="143"/>
      <c r="C21" s="143"/>
      <c r="D21" s="143"/>
      <c r="E21" s="16" t="str">
        <f>IF(貼付!AA7="","",LEFT(貼付!O7,1))</f>
        <v/>
      </c>
      <c r="F21" s="17" t="str">
        <f>IF(貼付!AA7="","",MID(貼付!O7,2,1))</f>
        <v/>
      </c>
      <c r="G21" s="17" t="str">
        <f>IF(貼付!AA7="","",MID(貼付!O7,3,1))</f>
        <v/>
      </c>
      <c r="H21" s="17" t="str">
        <f>IF(貼付!AA7="","",MID(貼付!O7,4,1))</f>
        <v/>
      </c>
      <c r="I21" s="17" t="str">
        <f>IF(貼付!AA7="","",MID(貼付!O7,5,1))</f>
        <v/>
      </c>
      <c r="J21" s="17" t="str">
        <f>IF(貼付!AA7="","",MID(貼付!O7,6,1))</f>
        <v/>
      </c>
      <c r="K21" s="17" t="str">
        <f>IF(貼付!AA7="","",MID(貼付!O7,7,1))</f>
        <v/>
      </c>
      <c r="L21" s="17" t="str">
        <f>IF(貼付!AA7="","",MID(貼付!O7,8,1))</f>
        <v/>
      </c>
      <c r="M21" s="18" t="str">
        <f>IF(貼付!AA7="","",MID(貼付!O7,9,1))</f>
        <v/>
      </c>
      <c r="N21" s="142" t="s">
        <v>17</v>
      </c>
      <c r="O21" s="143"/>
      <c r="P21" s="143"/>
      <c r="Q21" s="143"/>
      <c r="R21" s="16" t="str">
        <f>IF(貼付!AA17="","",LEFT(貼付!O17,1))</f>
        <v/>
      </c>
      <c r="S21" s="17" t="str">
        <f>IF(貼付!AA17="","",MID(貼付!O17,2,1))</f>
        <v/>
      </c>
      <c r="T21" s="17" t="str">
        <f>IF(貼付!AA17="","",MID(貼付!O17,3,1))</f>
        <v/>
      </c>
      <c r="U21" s="17" t="str">
        <f>IF(貼付!AA17="","",MID(貼付!O17,4,1))</f>
        <v/>
      </c>
      <c r="V21" s="17" t="str">
        <f>IF(貼付!AA17="","",MID(貼付!O17,5,1))</f>
        <v/>
      </c>
      <c r="W21" s="17" t="str">
        <f>IF(貼付!AA17="","",MID(貼付!O17,6,1))</f>
        <v/>
      </c>
      <c r="X21" s="17" t="str">
        <f>IF(貼付!AA17="","",MID(貼付!O17,7,1))</f>
        <v/>
      </c>
      <c r="Y21" s="17" t="str">
        <f>IF(貼付!AA17="","",MID(貼付!O17,8,1))</f>
        <v/>
      </c>
      <c r="Z21" s="18" t="str">
        <f>IF(貼付!AA17="","",MID(貼付!O17,9,1))</f>
        <v/>
      </c>
      <c r="AA21" s="142" t="s">
        <v>17</v>
      </c>
      <c r="AB21" s="142"/>
      <c r="AC21" s="142"/>
      <c r="AD21" s="142"/>
      <c r="AE21" s="16" t="str">
        <f>IF(貼付!AA27="","",LEFT(貼付!O27,1))</f>
        <v/>
      </c>
      <c r="AF21" s="17" t="str">
        <f>IF(貼付!AA27="","",MID(貼付!O27,2,1))</f>
        <v/>
      </c>
      <c r="AG21" s="17" t="str">
        <f>IF(貼付!AA27="","",MID(貼付!O27,3,1))</f>
        <v/>
      </c>
      <c r="AH21" s="17" t="str">
        <f>IF(貼付!AA27="","",MID(貼付!O27,4,1))</f>
        <v/>
      </c>
      <c r="AI21" s="17" t="str">
        <f>IF(貼付!AA27="","",MID(貼付!O27,5,1))</f>
        <v/>
      </c>
      <c r="AJ21" s="17" t="str">
        <f>IF(貼付!AA27="","",MID(貼付!O27,6,1))</f>
        <v/>
      </c>
      <c r="AK21" s="17" t="str">
        <f>IF(貼付!AA27="","",MID(貼付!O27,7,1))</f>
        <v/>
      </c>
      <c r="AL21" s="17" t="str">
        <f>IF(貼付!AA27="","",MID(貼付!O27,8,1))</f>
        <v/>
      </c>
      <c r="AM21" s="73" t="str">
        <f>IF(貼付!AA27="","",MID(貼付!O27,9,1))</f>
        <v/>
      </c>
    </row>
    <row r="22" spans="1:39" s="7" customFormat="1" ht="24" customHeight="1" x14ac:dyDescent="0.45">
      <c r="A22" s="144" t="str">
        <f>IF(貼付!AA8="","",貼付!AA8)</f>
        <v/>
      </c>
      <c r="B22" s="145"/>
      <c r="C22" s="145"/>
      <c r="D22" s="145"/>
      <c r="E22" s="145" t="str">
        <f>IF(貼付!AA8="","",貼付!P8&amp;"　"&amp;貼付!Q8)</f>
        <v/>
      </c>
      <c r="F22" s="145"/>
      <c r="G22" s="145"/>
      <c r="H22" s="145"/>
      <c r="I22" s="145"/>
      <c r="J22" s="145"/>
      <c r="K22" s="145"/>
      <c r="L22" s="145"/>
      <c r="M22" s="145"/>
      <c r="N22" s="145" t="str">
        <f>IF(貼付!AA18="","",貼付!AA18)</f>
        <v/>
      </c>
      <c r="O22" s="145"/>
      <c r="P22" s="145"/>
      <c r="Q22" s="145"/>
      <c r="R22" s="145" t="str">
        <f>IF(貼付!AA18="","",貼付!P18&amp;"　"&amp;貼付!Q18)</f>
        <v/>
      </c>
      <c r="S22" s="145"/>
      <c r="T22" s="145"/>
      <c r="U22" s="145"/>
      <c r="V22" s="145"/>
      <c r="W22" s="145"/>
      <c r="X22" s="145"/>
      <c r="Y22" s="145"/>
      <c r="Z22" s="145"/>
      <c r="AA22" s="145" t="str">
        <f>IF(貼付!AA28="","",貼付!AA28)</f>
        <v/>
      </c>
      <c r="AB22" s="145"/>
      <c r="AC22" s="145"/>
      <c r="AD22" s="145"/>
      <c r="AE22" s="145" t="str">
        <f>IF(貼付!AA28="","",貼付!P28&amp;"　"&amp;貼付!Q28)</f>
        <v/>
      </c>
      <c r="AF22" s="145"/>
      <c r="AG22" s="145"/>
      <c r="AH22" s="145"/>
      <c r="AI22" s="145"/>
      <c r="AJ22" s="145"/>
      <c r="AK22" s="145"/>
      <c r="AL22" s="145"/>
      <c r="AM22" s="148"/>
    </row>
    <row r="23" spans="1:39" s="7" customFormat="1" ht="24" customHeight="1" x14ac:dyDescent="0.45">
      <c r="A23" s="141" t="s">
        <v>17</v>
      </c>
      <c r="B23" s="143"/>
      <c r="C23" s="143"/>
      <c r="D23" s="143"/>
      <c r="E23" s="16" t="str">
        <f>IF(貼付!AA8="","",LEFT(貼付!O8,1))</f>
        <v/>
      </c>
      <c r="F23" s="17" t="str">
        <f>IF(貼付!AA8="","",MID(貼付!O8,2,1))</f>
        <v/>
      </c>
      <c r="G23" s="17" t="str">
        <f>IF(貼付!AA8="","",MID(貼付!O8,3,1))</f>
        <v/>
      </c>
      <c r="H23" s="17" t="str">
        <f>IF(貼付!AA8="","",MID(貼付!O8,4,1))</f>
        <v/>
      </c>
      <c r="I23" s="17" t="str">
        <f>IF(貼付!AA8="","",MID(貼付!O8,5,1))</f>
        <v/>
      </c>
      <c r="J23" s="17" t="str">
        <f>IF(貼付!AA8="","",MID(貼付!O8,6,1))</f>
        <v/>
      </c>
      <c r="K23" s="17" t="str">
        <f>IF(貼付!AA8="","",MID(貼付!O8,7,1))</f>
        <v/>
      </c>
      <c r="L23" s="17" t="str">
        <f>IF(貼付!AA8="","",MID(貼付!O8,8,1))</f>
        <v/>
      </c>
      <c r="M23" s="18" t="str">
        <f>IF(貼付!AA8="","",MID(貼付!O8,9,1))</f>
        <v/>
      </c>
      <c r="N23" s="142" t="s">
        <v>17</v>
      </c>
      <c r="O23" s="143"/>
      <c r="P23" s="143"/>
      <c r="Q23" s="143"/>
      <c r="R23" s="16" t="str">
        <f>IF(貼付!AA18="","",LEFT(貼付!O18,1))</f>
        <v/>
      </c>
      <c r="S23" s="17" t="str">
        <f>IF(貼付!AA18="","",MID(貼付!O18,2,1))</f>
        <v/>
      </c>
      <c r="T23" s="17" t="str">
        <f>IF(貼付!AA18="","",MID(貼付!O18,3,1))</f>
        <v/>
      </c>
      <c r="U23" s="17" t="str">
        <f>IF(貼付!AA18="","",MID(貼付!O18,4,1))</f>
        <v/>
      </c>
      <c r="V23" s="17" t="str">
        <f>IF(貼付!AA18="","",MID(貼付!O18,5,1))</f>
        <v/>
      </c>
      <c r="W23" s="17" t="str">
        <f>IF(貼付!AA18="","",MID(貼付!O18,6,1))</f>
        <v/>
      </c>
      <c r="X23" s="17" t="str">
        <f>IF(貼付!AA18="","",MID(貼付!O18,7,1))</f>
        <v/>
      </c>
      <c r="Y23" s="17" t="str">
        <f>IF(貼付!AA18="","",MID(貼付!O18,8,1))</f>
        <v/>
      </c>
      <c r="Z23" s="18" t="str">
        <f>IF(貼付!AA18="","",MID(貼付!O18,9,1))</f>
        <v/>
      </c>
      <c r="AA23" s="142" t="s">
        <v>17</v>
      </c>
      <c r="AB23" s="142"/>
      <c r="AC23" s="142"/>
      <c r="AD23" s="142"/>
      <c r="AE23" s="16" t="str">
        <f>IF(貼付!AA28="","",LEFT(貼付!O28,1))</f>
        <v/>
      </c>
      <c r="AF23" s="17" t="str">
        <f>IF(貼付!AA28="","",MID(貼付!O28,2,1))</f>
        <v/>
      </c>
      <c r="AG23" s="17" t="str">
        <f>IF(貼付!AA28="","",MID(貼付!O28,3,1))</f>
        <v/>
      </c>
      <c r="AH23" s="17" t="str">
        <f>IF(貼付!AA28="","",MID(貼付!O28,4,1))</f>
        <v/>
      </c>
      <c r="AI23" s="17" t="str">
        <f>IF(貼付!AA28="","",MID(貼付!O28,5,1))</f>
        <v/>
      </c>
      <c r="AJ23" s="17" t="str">
        <f>IF(貼付!AA28="","",MID(貼付!O28,6,1))</f>
        <v/>
      </c>
      <c r="AK23" s="17" t="str">
        <f>IF(貼付!AA28="","",MID(貼付!O28,7,1))</f>
        <v/>
      </c>
      <c r="AL23" s="17" t="str">
        <f>IF(貼付!AA28="","",MID(貼付!O28,8,1))</f>
        <v/>
      </c>
      <c r="AM23" s="73" t="str">
        <f>IF(貼付!AA28="","",MID(貼付!O28,9,1))</f>
        <v/>
      </c>
    </row>
    <row r="24" spans="1:39" s="7" customFormat="1" ht="24" customHeight="1" x14ac:dyDescent="0.45">
      <c r="A24" s="144" t="str">
        <f>IF(貼付!AA9="","",貼付!AA9)</f>
        <v/>
      </c>
      <c r="B24" s="145"/>
      <c r="C24" s="145"/>
      <c r="D24" s="145"/>
      <c r="E24" s="145" t="str">
        <f>IF(貼付!AA9="","",貼付!P9&amp;"　"&amp;貼付!Q9)</f>
        <v/>
      </c>
      <c r="F24" s="145"/>
      <c r="G24" s="145"/>
      <c r="H24" s="145"/>
      <c r="I24" s="145"/>
      <c r="J24" s="145"/>
      <c r="K24" s="145"/>
      <c r="L24" s="145"/>
      <c r="M24" s="145"/>
      <c r="N24" s="145" t="str">
        <f>IF(貼付!AA19="","",貼付!AA19)</f>
        <v/>
      </c>
      <c r="O24" s="145"/>
      <c r="P24" s="145"/>
      <c r="Q24" s="145"/>
      <c r="R24" s="145" t="str">
        <f>IF(貼付!AA19="","",貼付!P19&amp;"　"&amp;貼付!Q19)</f>
        <v/>
      </c>
      <c r="S24" s="145"/>
      <c r="T24" s="145"/>
      <c r="U24" s="145"/>
      <c r="V24" s="145"/>
      <c r="W24" s="145"/>
      <c r="X24" s="145"/>
      <c r="Y24" s="145"/>
      <c r="Z24" s="145"/>
      <c r="AA24" s="145" t="str">
        <f>IF(貼付!AA29="","",貼付!AA29)</f>
        <v/>
      </c>
      <c r="AB24" s="145"/>
      <c r="AC24" s="145"/>
      <c r="AD24" s="145"/>
      <c r="AE24" s="145" t="str">
        <f>IF(貼付!AA29="","",貼付!P29&amp;"　"&amp;貼付!Q29)</f>
        <v/>
      </c>
      <c r="AF24" s="145"/>
      <c r="AG24" s="145"/>
      <c r="AH24" s="145"/>
      <c r="AI24" s="145"/>
      <c r="AJ24" s="145"/>
      <c r="AK24" s="145"/>
      <c r="AL24" s="145"/>
      <c r="AM24" s="148"/>
    </row>
    <row r="25" spans="1:39" s="7" customFormat="1" ht="24" customHeight="1" x14ac:dyDescent="0.45">
      <c r="A25" s="141" t="s">
        <v>17</v>
      </c>
      <c r="B25" s="143"/>
      <c r="C25" s="143"/>
      <c r="D25" s="143"/>
      <c r="E25" s="16" t="str">
        <f>IF(貼付!AA9="","",LEFT(貼付!O9,1))</f>
        <v/>
      </c>
      <c r="F25" s="17" t="str">
        <f>IF(貼付!AA9="","",MID(貼付!O9,2,1))</f>
        <v/>
      </c>
      <c r="G25" s="17" t="str">
        <f>IF(貼付!AA9="","",MID(貼付!O9,3,1))</f>
        <v/>
      </c>
      <c r="H25" s="17" t="str">
        <f>IF(貼付!AA9="","",MID(貼付!O9,4,1))</f>
        <v/>
      </c>
      <c r="I25" s="17" t="str">
        <f>IF(貼付!AA9="","",MID(貼付!O9,5,1))</f>
        <v/>
      </c>
      <c r="J25" s="17" t="str">
        <f>IF(貼付!AA9="","",MID(貼付!O9,6,1))</f>
        <v/>
      </c>
      <c r="K25" s="17" t="str">
        <f>IF(貼付!AA9="","",MID(貼付!O9,7,1))</f>
        <v/>
      </c>
      <c r="L25" s="17" t="str">
        <f>IF(貼付!AA9="","",MID(貼付!O9,8,1))</f>
        <v/>
      </c>
      <c r="M25" s="18" t="str">
        <f>IF(貼付!AA9="","",MID(貼付!O9,9,1))</f>
        <v/>
      </c>
      <c r="N25" s="142" t="s">
        <v>17</v>
      </c>
      <c r="O25" s="143"/>
      <c r="P25" s="143"/>
      <c r="Q25" s="143"/>
      <c r="R25" s="16" t="str">
        <f>IF(貼付!AA19="","",LEFT(貼付!O19,1))</f>
        <v/>
      </c>
      <c r="S25" s="17" t="str">
        <f>IF(貼付!AA19="","",MID(貼付!O19,2,1))</f>
        <v/>
      </c>
      <c r="T25" s="17" t="str">
        <f>IF(貼付!AA19="","",MID(貼付!O19,3,1))</f>
        <v/>
      </c>
      <c r="U25" s="17" t="str">
        <f>IF(貼付!AA19="","",MID(貼付!O19,4,1))</f>
        <v/>
      </c>
      <c r="V25" s="17" t="str">
        <f>IF(貼付!AA19="","",MID(貼付!O19,5,1))</f>
        <v/>
      </c>
      <c r="W25" s="17" t="str">
        <f>IF(貼付!AA19="","",MID(貼付!O19,6,1))</f>
        <v/>
      </c>
      <c r="X25" s="17" t="str">
        <f>IF(貼付!AA19="","",MID(貼付!O19,7,1))</f>
        <v/>
      </c>
      <c r="Y25" s="17" t="str">
        <f>IF(貼付!AA19="","",MID(貼付!O19,8,1))</f>
        <v/>
      </c>
      <c r="Z25" s="18" t="str">
        <f>IF(貼付!AA19="","",MID(貼付!O19,9,1))</f>
        <v/>
      </c>
      <c r="AA25" s="142" t="s">
        <v>17</v>
      </c>
      <c r="AB25" s="142"/>
      <c r="AC25" s="142"/>
      <c r="AD25" s="142"/>
      <c r="AE25" s="16" t="str">
        <f>IF(貼付!AA29="","",LEFT(貼付!O29,1))</f>
        <v/>
      </c>
      <c r="AF25" s="17" t="str">
        <f>IF(貼付!AA29="","",MID(貼付!O29,2,1))</f>
        <v/>
      </c>
      <c r="AG25" s="17" t="str">
        <f>IF(貼付!AA29="","",MID(貼付!O29,3,1))</f>
        <v/>
      </c>
      <c r="AH25" s="17" t="str">
        <f>IF(貼付!AA29="","",MID(貼付!O29,4,1))</f>
        <v/>
      </c>
      <c r="AI25" s="17" t="str">
        <f>IF(貼付!AA29="","",MID(貼付!O29,5,1))</f>
        <v/>
      </c>
      <c r="AJ25" s="17" t="str">
        <f>IF(貼付!AA29="","",MID(貼付!O29,6,1))</f>
        <v/>
      </c>
      <c r="AK25" s="17" t="str">
        <f>IF(貼付!AA29="","",MID(貼付!O29,7,1))</f>
        <v/>
      </c>
      <c r="AL25" s="17" t="str">
        <f>IF(貼付!AA29="","",MID(貼付!O29,8,1))</f>
        <v/>
      </c>
      <c r="AM25" s="73" t="str">
        <f>IF(貼付!AA29="","",MID(貼付!O29,9,1))</f>
        <v/>
      </c>
    </row>
    <row r="26" spans="1:39" s="7" customFormat="1" ht="24" customHeight="1" x14ac:dyDescent="0.45">
      <c r="A26" s="144" t="str">
        <f>IF(貼付!AA10="","",貼付!AA10)</f>
        <v/>
      </c>
      <c r="B26" s="145"/>
      <c r="C26" s="145"/>
      <c r="D26" s="145"/>
      <c r="E26" s="145" t="str">
        <f>IF(貼付!AA10="","",貼付!P10&amp;"　"&amp;貼付!Q10)</f>
        <v/>
      </c>
      <c r="F26" s="145"/>
      <c r="G26" s="145"/>
      <c r="H26" s="145"/>
      <c r="I26" s="145"/>
      <c r="J26" s="145"/>
      <c r="K26" s="145"/>
      <c r="L26" s="145"/>
      <c r="M26" s="145"/>
      <c r="N26" s="145" t="str">
        <f>IF(貼付!AA20="","",貼付!AA20)</f>
        <v/>
      </c>
      <c r="O26" s="145"/>
      <c r="P26" s="145"/>
      <c r="Q26" s="145"/>
      <c r="R26" s="145" t="str">
        <f>IF(貼付!AA20="","",貼付!P20&amp;"　"&amp;貼付!Q20)</f>
        <v/>
      </c>
      <c r="S26" s="145"/>
      <c r="T26" s="145"/>
      <c r="U26" s="145"/>
      <c r="V26" s="145"/>
      <c r="W26" s="145"/>
      <c r="X26" s="145"/>
      <c r="Y26" s="145"/>
      <c r="Z26" s="145"/>
      <c r="AA26" s="145" t="str">
        <f>IF(貼付!AA30="","",貼付!AA30)</f>
        <v/>
      </c>
      <c r="AB26" s="145"/>
      <c r="AC26" s="145"/>
      <c r="AD26" s="145"/>
      <c r="AE26" s="145" t="str">
        <f>IF(貼付!AA30="","",貼付!P30&amp;"　"&amp;貼付!Q30)</f>
        <v/>
      </c>
      <c r="AF26" s="145"/>
      <c r="AG26" s="145"/>
      <c r="AH26" s="145"/>
      <c r="AI26" s="145"/>
      <c r="AJ26" s="145"/>
      <c r="AK26" s="145"/>
      <c r="AL26" s="145"/>
      <c r="AM26" s="148"/>
    </row>
    <row r="27" spans="1:39" s="7" customFormat="1" ht="24" customHeight="1" x14ac:dyDescent="0.45">
      <c r="A27" s="141" t="s">
        <v>17</v>
      </c>
      <c r="B27" s="143"/>
      <c r="C27" s="143"/>
      <c r="D27" s="143"/>
      <c r="E27" s="16" t="str">
        <f>IF(貼付!AA10="","",LEFT(貼付!O10,1))</f>
        <v/>
      </c>
      <c r="F27" s="17" t="str">
        <f>IF(貼付!AA10="","",MID(貼付!O10,2,1))</f>
        <v/>
      </c>
      <c r="G27" s="17" t="str">
        <f>IF(貼付!AA10="","",MID(貼付!O10,3,1))</f>
        <v/>
      </c>
      <c r="H27" s="17" t="str">
        <f>IF(貼付!AA10="","",MID(貼付!O10,4,1))</f>
        <v/>
      </c>
      <c r="I27" s="17" t="str">
        <f>IF(貼付!AA10="","",MID(貼付!O10,5,1))</f>
        <v/>
      </c>
      <c r="J27" s="17" t="str">
        <f>IF(貼付!AA10="","",MID(貼付!O10,6,1))</f>
        <v/>
      </c>
      <c r="K27" s="17" t="str">
        <f>IF(貼付!AA10="","",MID(貼付!O10,7,1))</f>
        <v/>
      </c>
      <c r="L27" s="17" t="str">
        <f>IF(貼付!AA10="","",MID(貼付!O10,8,1))</f>
        <v/>
      </c>
      <c r="M27" s="18" t="str">
        <f>IF(貼付!AA10="","",MID(貼付!O10,9,1))</f>
        <v/>
      </c>
      <c r="N27" s="142" t="s">
        <v>17</v>
      </c>
      <c r="O27" s="143"/>
      <c r="P27" s="143"/>
      <c r="Q27" s="143"/>
      <c r="R27" s="16" t="str">
        <f>IF(貼付!AA20="","",LEFT(貼付!O20,1))</f>
        <v/>
      </c>
      <c r="S27" s="17" t="str">
        <f>IF(貼付!AA20="","",MID(貼付!O20,2,1))</f>
        <v/>
      </c>
      <c r="T27" s="17" t="str">
        <f>IF(貼付!AA20="","",MID(貼付!O20,3,1))</f>
        <v/>
      </c>
      <c r="U27" s="17" t="str">
        <f>IF(貼付!AA20="","",MID(貼付!O20,4,1))</f>
        <v/>
      </c>
      <c r="V27" s="17" t="str">
        <f>IF(貼付!AA20="","",MID(貼付!O20,5,1))</f>
        <v/>
      </c>
      <c r="W27" s="17" t="str">
        <f>IF(貼付!AA20="","",MID(貼付!O20,6,1))</f>
        <v/>
      </c>
      <c r="X27" s="17" t="str">
        <f>IF(貼付!AA20="","",MID(貼付!O20,7,1))</f>
        <v/>
      </c>
      <c r="Y27" s="17" t="str">
        <f>IF(貼付!AA20="","",MID(貼付!O20,8,1))</f>
        <v/>
      </c>
      <c r="Z27" s="18" t="str">
        <f>IF(貼付!AA20="","",MID(貼付!O20,9,1))</f>
        <v/>
      </c>
      <c r="AA27" s="142" t="s">
        <v>17</v>
      </c>
      <c r="AB27" s="142"/>
      <c r="AC27" s="142"/>
      <c r="AD27" s="142"/>
      <c r="AE27" s="16" t="str">
        <f>IF(貼付!AA30="","",LEFT(貼付!O30,1))</f>
        <v/>
      </c>
      <c r="AF27" s="17" t="str">
        <f>IF(貼付!AA30="","",MID(貼付!O30,2,1))</f>
        <v/>
      </c>
      <c r="AG27" s="17" t="str">
        <f>IF(貼付!AA30="","",MID(貼付!O30,3,1))</f>
        <v/>
      </c>
      <c r="AH27" s="17" t="str">
        <f>IF(貼付!AA30="","",MID(貼付!O30,4,1))</f>
        <v/>
      </c>
      <c r="AI27" s="17" t="str">
        <f>IF(貼付!AA30="","",MID(貼付!O30,5,1))</f>
        <v/>
      </c>
      <c r="AJ27" s="17" t="str">
        <f>IF(貼付!AA30="","",MID(貼付!O30,6,1))</f>
        <v/>
      </c>
      <c r="AK27" s="17" t="str">
        <f>IF(貼付!AA30="","",MID(貼付!O30,7,1))</f>
        <v/>
      </c>
      <c r="AL27" s="17" t="str">
        <f>IF(貼付!AA30="","",MID(貼付!O30,8,1))</f>
        <v/>
      </c>
      <c r="AM27" s="73" t="str">
        <f>IF(貼付!AA30="","",MID(貼付!O30,9,1))</f>
        <v/>
      </c>
    </row>
    <row r="28" spans="1:39" s="7" customFormat="1" ht="24" customHeight="1" x14ac:dyDescent="0.45">
      <c r="A28" s="144" t="str">
        <f>IF(貼付!AA11="","",貼付!AA11)</f>
        <v/>
      </c>
      <c r="B28" s="145"/>
      <c r="C28" s="145"/>
      <c r="D28" s="145"/>
      <c r="E28" s="145" t="str">
        <f>IF(貼付!AA11="","",貼付!P11&amp;"　"&amp;貼付!Q11)</f>
        <v/>
      </c>
      <c r="F28" s="145"/>
      <c r="G28" s="145"/>
      <c r="H28" s="145"/>
      <c r="I28" s="145"/>
      <c r="J28" s="145"/>
      <c r="K28" s="145"/>
      <c r="L28" s="145"/>
      <c r="M28" s="145"/>
      <c r="N28" s="145" t="str">
        <f>IF(貼付!AA21="","",貼付!AA21)</f>
        <v/>
      </c>
      <c r="O28" s="145"/>
      <c r="P28" s="145"/>
      <c r="Q28" s="145"/>
      <c r="R28" s="145" t="str">
        <f>IF(貼付!AA21="","",貼付!P21&amp;"　"&amp;貼付!Q21)</f>
        <v/>
      </c>
      <c r="S28" s="145"/>
      <c r="T28" s="145"/>
      <c r="U28" s="145"/>
      <c r="V28" s="145"/>
      <c r="W28" s="145"/>
      <c r="X28" s="145"/>
      <c r="Y28" s="145"/>
      <c r="Z28" s="145"/>
      <c r="AA28" s="145" t="str">
        <f>IF(貼付!AA31="","",貼付!AA31)</f>
        <v/>
      </c>
      <c r="AB28" s="145"/>
      <c r="AC28" s="145"/>
      <c r="AD28" s="145"/>
      <c r="AE28" s="145" t="str">
        <f>IF(貼付!AA31="","",貼付!P31&amp;"　"&amp;貼付!Q31)</f>
        <v/>
      </c>
      <c r="AF28" s="145"/>
      <c r="AG28" s="145"/>
      <c r="AH28" s="145"/>
      <c r="AI28" s="145"/>
      <c r="AJ28" s="145"/>
      <c r="AK28" s="145"/>
      <c r="AL28" s="145"/>
      <c r="AM28" s="148"/>
    </row>
    <row r="29" spans="1:39" s="7" customFormat="1" ht="24" customHeight="1" x14ac:dyDescent="0.45">
      <c r="A29" s="141" t="s">
        <v>17</v>
      </c>
      <c r="B29" s="143"/>
      <c r="C29" s="143"/>
      <c r="D29" s="143"/>
      <c r="E29" s="16" t="str">
        <f>IF(貼付!AA11="","",LEFT(貼付!O11,1))</f>
        <v/>
      </c>
      <c r="F29" s="17" t="str">
        <f>IF(貼付!AA11="","",MID(貼付!O11,2,1))</f>
        <v/>
      </c>
      <c r="G29" s="17" t="str">
        <f>IF(貼付!AA11="","",MID(貼付!O11,3,1))</f>
        <v/>
      </c>
      <c r="H29" s="17" t="str">
        <f>IF(貼付!AA11="","",MID(貼付!O11,4,1))</f>
        <v/>
      </c>
      <c r="I29" s="17" t="str">
        <f>IF(貼付!AA11="","",MID(貼付!O11,5,1))</f>
        <v/>
      </c>
      <c r="J29" s="17" t="str">
        <f>IF(貼付!AA11="","",MID(貼付!O11,6,1))</f>
        <v/>
      </c>
      <c r="K29" s="17" t="str">
        <f>IF(貼付!AA11="","",MID(貼付!O11,7,1))</f>
        <v/>
      </c>
      <c r="L29" s="17" t="str">
        <f>IF(貼付!AA11="","",MID(貼付!O11,8,1))</f>
        <v/>
      </c>
      <c r="M29" s="18" t="str">
        <f>IF(貼付!AA11="","",MID(貼付!O11,9,1))</f>
        <v/>
      </c>
      <c r="N29" s="142" t="s">
        <v>17</v>
      </c>
      <c r="O29" s="143"/>
      <c r="P29" s="143"/>
      <c r="Q29" s="143"/>
      <c r="R29" s="16" t="str">
        <f>IF(貼付!AA21="","",LEFT(貼付!O21,1))</f>
        <v/>
      </c>
      <c r="S29" s="17" t="str">
        <f>IF(貼付!AA21="","",MID(貼付!O21,2,1))</f>
        <v/>
      </c>
      <c r="T29" s="17" t="str">
        <f>IF(貼付!AA21="","",MID(貼付!O21,3,1))</f>
        <v/>
      </c>
      <c r="U29" s="17" t="str">
        <f>IF(貼付!AA21="","",MID(貼付!O21,4,1))</f>
        <v/>
      </c>
      <c r="V29" s="17" t="str">
        <f>IF(貼付!AA21="","",MID(貼付!O21,5,1))</f>
        <v/>
      </c>
      <c r="W29" s="17" t="str">
        <f>IF(貼付!AA21="","",MID(貼付!O21,6,1))</f>
        <v/>
      </c>
      <c r="X29" s="17" t="str">
        <f>IF(貼付!AA21="","",MID(貼付!O21,7,1))</f>
        <v/>
      </c>
      <c r="Y29" s="17" t="str">
        <f>IF(貼付!AA21="","",MID(貼付!O21,8,1))</f>
        <v/>
      </c>
      <c r="Z29" s="18" t="str">
        <f>IF(貼付!AA21="","",MID(貼付!O21,9,1))</f>
        <v/>
      </c>
      <c r="AA29" s="142" t="s">
        <v>17</v>
      </c>
      <c r="AB29" s="142"/>
      <c r="AC29" s="142"/>
      <c r="AD29" s="142"/>
      <c r="AE29" s="16" t="str">
        <f>IF(貼付!AA31="","",LEFT(貼付!O31,1))</f>
        <v/>
      </c>
      <c r="AF29" s="17" t="str">
        <f>IF(貼付!AA31="","",MID(貼付!O31,2,1))</f>
        <v/>
      </c>
      <c r="AG29" s="17" t="str">
        <f>IF(貼付!AA31="","",MID(貼付!O31,3,1))</f>
        <v/>
      </c>
      <c r="AH29" s="17" t="str">
        <f>IF(貼付!AA31="","",MID(貼付!O31,4,1))</f>
        <v/>
      </c>
      <c r="AI29" s="17" t="str">
        <f>IF(貼付!AA31="","",MID(貼付!O31,5,1))</f>
        <v/>
      </c>
      <c r="AJ29" s="17" t="str">
        <f>IF(貼付!AA31="","",MID(貼付!O31,6,1))</f>
        <v/>
      </c>
      <c r="AK29" s="17" t="str">
        <f>IF(貼付!AA31="","",MID(貼付!O31,7,1))</f>
        <v/>
      </c>
      <c r="AL29" s="17" t="str">
        <f>IF(貼付!AA31="","",MID(貼付!O31,8,1))</f>
        <v/>
      </c>
      <c r="AM29" s="73" t="str">
        <f>IF(貼付!AA31="","",MID(貼付!O31,9,1))</f>
        <v/>
      </c>
    </row>
    <row r="30" spans="1:39" s="7" customFormat="1" ht="24" customHeight="1" x14ac:dyDescent="0.45">
      <c r="A30" s="144" t="str">
        <f>IF(貼付!AA12="","",貼付!AA12)</f>
        <v/>
      </c>
      <c r="B30" s="145"/>
      <c r="C30" s="145"/>
      <c r="D30" s="145"/>
      <c r="E30" s="145" t="str">
        <f>IF(貼付!AA12="","",貼付!P12&amp;"　"&amp;貼付!Q12)</f>
        <v/>
      </c>
      <c r="F30" s="145"/>
      <c r="G30" s="145"/>
      <c r="H30" s="145"/>
      <c r="I30" s="145"/>
      <c r="J30" s="145"/>
      <c r="K30" s="145"/>
      <c r="L30" s="145"/>
      <c r="M30" s="145"/>
      <c r="N30" s="145" t="str">
        <f>IF(貼付!AA22="","",貼付!AA22)</f>
        <v/>
      </c>
      <c r="O30" s="145"/>
      <c r="P30" s="145"/>
      <c r="Q30" s="145"/>
      <c r="R30" s="145" t="str">
        <f>IF(貼付!AA22="","",貼付!P22&amp;"　"&amp;貼付!Q22)</f>
        <v/>
      </c>
      <c r="S30" s="145"/>
      <c r="T30" s="145"/>
      <c r="U30" s="145"/>
      <c r="V30" s="145"/>
      <c r="W30" s="145"/>
      <c r="X30" s="145"/>
      <c r="Y30" s="145"/>
      <c r="Z30" s="145"/>
      <c r="AA30" s="145" t="str">
        <f>IF(貼付!AA32="","",貼付!AA32)</f>
        <v/>
      </c>
      <c r="AB30" s="145"/>
      <c r="AC30" s="145"/>
      <c r="AD30" s="145"/>
      <c r="AE30" s="145" t="str">
        <f>IF(貼付!AA32="","",貼付!P32&amp;"　"&amp;貼付!Q32)</f>
        <v/>
      </c>
      <c r="AF30" s="145"/>
      <c r="AG30" s="145"/>
      <c r="AH30" s="145"/>
      <c r="AI30" s="145"/>
      <c r="AJ30" s="145"/>
      <c r="AK30" s="145"/>
      <c r="AL30" s="145"/>
      <c r="AM30" s="148"/>
    </row>
    <row r="31" spans="1:39" s="7" customFormat="1" ht="24" customHeight="1" x14ac:dyDescent="0.45">
      <c r="A31" s="141" t="s">
        <v>17</v>
      </c>
      <c r="B31" s="143"/>
      <c r="C31" s="143"/>
      <c r="D31" s="143"/>
      <c r="E31" s="16" t="str">
        <f>IF(貼付!AA12="","",LEFT(貼付!O12,1))</f>
        <v/>
      </c>
      <c r="F31" s="17" t="str">
        <f>IF(貼付!AA12="","",MID(貼付!O12,2,1))</f>
        <v/>
      </c>
      <c r="G31" s="17" t="str">
        <f>IF(貼付!AA12="","",MID(貼付!O12,3,1))</f>
        <v/>
      </c>
      <c r="H31" s="17" t="str">
        <f>IF(貼付!AA12="","",MID(貼付!O12,4,1))</f>
        <v/>
      </c>
      <c r="I31" s="17" t="str">
        <f>IF(貼付!AA12="","",MID(貼付!O12,5,1))</f>
        <v/>
      </c>
      <c r="J31" s="17" t="str">
        <f>IF(貼付!AA12="","",MID(貼付!O12,6,1))</f>
        <v/>
      </c>
      <c r="K31" s="17" t="str">
        <f>IF(貼付!AA12="","",MID(貼付!O12,7,1))</f>
        <v/>
      </c>
      <c r="L31" s="17" t="str">
        <f>IF(貼付!AA12="","",MID(貼付!O12,8,1))</f>
        <v/>
      </c>
      <c r="M31" s="18" t="str">
        <f>IF(貼付!AA12="","",MID(貼付!O12,9,1))</f>
        <v/>
      </c>
      <c r="N31" s="142" t="s">
        <v>17</v>
      </c>
      <c r="O31" s="143"/>
      <c r="P31" s="143"/>
      <c r="Q31" s="143"/>
      <c r="R31" s="16" t="str">
        <f>IF(貼付!AA22="","",LEFT(貼付!O22,1))</f>
        <v/>
      </c>
      <c r="S31" s="17" t="str">
        <f>IF(貼付!AA22="","",MID(貼付!O22,2,1))</f>
        <v/>
      </c>
      <c r="T31" s="17" t="str">
        <f>IF(貼付!AA22="","",MID(貼付!O22,3,1))</f>
        <v/>
      </c>
      <c r="U31" s="17" t="str">
        <f>IF(貼付!AA22="","",MID(貼付!O22,4,1))</f>
        <v/>
      </c>
      <c r="V31" s="17" t="str">
        <f>IF(貼付!AA22="","",MID(貼付!O22,5,1))</f>
        <v/>
      </c>
      <c r="W31" s="17" t="str">
        <f>IF(貼付!AA22="","",MID(貼付!O22,6,1))</f>
        <v/>
      </c>
      <c r="X31" s="17" t="str">
        <f>IF(貼付!AA22="","",MID(貼付!O22,7,1))</f>
        <v/>
      </c>
      <c r="Y31" s="17" t="str">
        <f>IF(貼付!AA22="","",MID(貼付!O22,8,1))</f>
        <v/>
      </c>
      <c r="Z31" s="18" t="str">
        <f>IF(貼付!AA22="","",MID(貼付!O22,9,1))</f>
        <v/>
      </c>
      <c r="AA31" s="142" t="s">
        <v>17</v>
      </c>
      <c r="AB31" s="142"/>
      <c r="AC31" s="142"/>
      <c r="AD31" s="142"/>
      <c r="AE31" s="16" t="str">
        <f>IF(貼付!AA32="","",LEFT(貼付!O32,1))</f>
        <v/>
      </c>
      <c r="AF31" s="17" t="str">
        <f>IF(貼付!AA32="","",MID(貼付!O32,2,1))</f>
        <v/>
      </c>
      <c r="AG31" s="17" t="str">
        <f>IF(貼付!AA32="","",MID(貼付!O32,3,1))</f>
        <v/>
      </c>
      <c r="AH31" s="17" t="str">
        <f>IF(貼付!AA32="","",MID(貼付!O32,4,1))</f>
        <v/>
      </c>
      <c r="AI31" s="17" t="str">
        <f>IF(貼付!AA32="","",MID(貼付!O32,5,1))</f>
        <v/>
      </c>
      <c r="AJ31" s="17" t="str">
        <f>IF(貼付!AA32="","",MID(貼付!O32,6,1))</f>
        <v/>
      </c>
      <c r="AK31" s="17" t="str">
        <f>IF(貼付!AA32="","",MID(貼付!O32,7,1))</f>
        <v/>
      </c>
      <c r="AL31" s="17" t="str">
        <f>IF(貼付!AA32="","",MID(貼付!O32,8,1))</f>
        <v/>
      </c>
      <c r="AM31" s="73" t="str">
        <f>IF(貼付!AA32="","",MID(貼付!O32,9,1))</f>
        <v/>
      </c>
    </row>
    <row r="32" spans="1:39" s="7" customFormat="1" ht="24" customHeight="1" x14ac:dyDescent="0.45">
      <c r="A32" s="144" t="str">
        <f>IF(貼付!AA13="","",貼付!AA13)</f>
        <v/>
      </c>
      <c r="B32" s="145"/>
      <c r="C32" s="145"/>
      <c r="D32" s="145"/>
      <c r="E32" s="145" t="str">
        <f>IF(貼付!AA13="","",貼付!P13&amp;"　"&amp;貼付!Q13)</f>
        <v/>
      </c>
      <c r="F32" s="145"/>
      <c r="G32" s="145"/>
      <c r="H32" s="145"/>
      <c r="I32" s="145"/>
      <c r="J32" s="145"/>
      <c r="K32" s="145"/>
      <c r="L32" s="145"/>
      <c r="M32" s="145"/>
      <c r="N32" s="145" t="str">
        <f>IF(貼付!AA24="","",貼付!AA24)</f>
        <v/>
      </c>
      <c r="O32" s="145"/>
      <c r="P32" s="145"/>
      <c r="Q32" s="145"/>
      <c r="R32" s="145" t="str">
        <f>IF(貼付!AA23="","",貼付!P23&amp;"　"&amp;貼付!Q23)</f>
        <v/>
      </c>
      <c r="S32" s="145"/>
      <c r="T32" s="145"/>
      <c r="U32" s="145"/>
      <c r="V32" s="145"/>
      <c r="W32" s="145"/>
      <c r="X32" s="145"/>
      <c r="Y32" s="145"/>
      <c r="Z32" s="145"/>
      <c r="AA32" s="145" t="str">
        <f>IF(貼付!AA33="","",貼付!AA33)</f>
        <v/>
      </c>
      <c r="AB32" s="145"/>
      <c r="AC32" s="145"/>
      <c r="AD32" s="145"/>
      <c r="AE32" s="145" t="str">
        <f>IF(貼付!AA33="","",貼付!P33&amp;"　"&amp;貼付!Q33)</f>
        <v/>
      </c>
      <c r="AF32" s="145"/>
      <c r="AG32" s="145"/>
      <c r="AH32" s="145"/>
      <c r="AI32" s="145"/>
      <c r="AJ32" s="145"/>
      <c r="AK32" s="145"/>
      <c r="AL32" s="145"/>
      <c r="AM32" s="148"/>
    </row>
    <row r="33" spans="1:44" s="7" customFormat="1" ht="24" customHeight="1" thickBot="1" x14ac:dyDescent="0.5">
      <c r="A33" s="163" t="s">
        <v>17</v>
      </c>
      <c r="B33" s="164"/>
      <c r="C33" s="164"/>
      <c r="D33" s="164"/>
      <c r="E33" s="74" t="str">
        <f>IF(貼付!AA13="","",LEFT(貼付!O13,1))</f>
        <v/>
      </c>
      <c r="F33" s="75" t="str">
        <f>IF(貼付!AA13="","",MID(貼付!O13,2,1))</f>
        <v/>
      </c>
      <c r="G33" s="75" t="str">
        <f>IF(貼付!AA13="","",MID(貼付!O13,3,1))</f>
        <v/>
      </c>
      <c r="H33" s="75" t="str">
        <f>IF(貼付!AA13="","",MID(貼付!O13,4,1))</f>
        <v/>
      </c>
      <c r="I33" s="75" t="str">
        <f>IF(貼付!AA13="","",MID(貼付!O13,5,1))</f>
        <v/>
      </c>
      <c r="J33" s="75" t="str">
        <f>IF(貼付!AA13="","",MID(貼付!O13,6,1))</f>
        <v/>
      </c>
      <c r="K33" s="75" t="str">
        <f>IF(貼付!AA13="","",MID(貼付!O13,7,1))</f>
        <v/>
      </c>
      <c r="L33" s="75" t="str">
        <f>IF(貼付!AA13="","",MID(貼付!O13,8,1))</f>
        <v/>
      </c>
      <c r="M33" s="76" t="str">
        <f>IF(貼付!AA13="","",MID(貼付!O13,9,1))</f>
        <v/>
      </c>
      <c r="N33" s="165" t="s">
        <v>17</v>
      </c>
      <c r="O33" s="164"/>
      <c r="P33" s="164"/>
      <c r="Q33" s="164"/>
      <c r="R33" s="74" t="str">
        <f>IF(貼付!AA23="","",LEFT(貼付!O23,1))</f>
        <v/>
      </c>
      <c r="S33" s="75" t="str">
        <f>IF(貼付!AA23="","",MID(貼付!O23,2,1))</f>
        <v/>
      </c>
      <c r="T33" s="75" t="str">
        <f>IF(貼付!AA23="","",MID(貼付!O23,3,1))</f>
        <v/>
      </c>
      <c r="U33" s="75" t="str">
        <f>IF(貼付!AA23="","",MID(貼付!O23,4,1))</f>
        <v/>
      </c>
      <c r="V33" s="75" t="str">
        <f>IF(貼付!AA23="","",MID(貼付!O23,5,1))</f>
        <v/>
      </c>
      <c r="W33" s="75" t="str">
        <f>IF(貼付!AA23="","",MID(貼付!O23,6,1))</f>
        <v/>
      </c>
      <c r="X33" s="75" t="str">
        <f>IF(貼付!AA23="","",MID(貼付!O23,7,1))</f>
        <v/>
      </c>
      <c r="Y33" s="75" t="str">
        <f>IF(貼付!AA23="","",MID(貼付!O23,8,1))</f>
        <v/>
      </c>
      <c r="Z33" s="76" t="str">
        <f>IF(貼付!AA23="","",MID(貼付!O23,9,1))</f>
        <v/>
      </c>
      <c r="AA33" s="165" t="s">
        <v>17</v>
      </c>
      <c r="AB33" s="165"/>
      <c r="AC33" s="165"/>
      <c r="AD33" s="165"/>
      <c r="AE33" s="74" t="str">
        <f>IF(貼付!AA33="","",LEFT(貼付!O33,1))</f>
        <v/>
      </c>
      <c r="AF33" s="75" t="str">
        <f>IF(貼付!AA33="","",MID(貼付!O33,2,1))</f>
        <v/>
      </c>
      <c r="AG33" s="75" t="str">
        <f>IF(貼付!AA33="","",MID(貼付!O33,3,1))</f>
        <v/>
      </c>
      <c r="AH33" s="75" t="str">
        <f>IF(貼付!AA33="","",MID(貼付!O33,4,1))</f>
        <v/>
      </c>
      <c r="AI33" s="75" t="str">
        <f>IF(貼付!AA33="","",MID(貼付!O33,5,1))</f>
        <v/>
      </c>
      <c r="AJ33" s="75" t="str">
        <f>IF(貼付!AA33="","",MID(貼付!O33,6,1))</f>
        <v/>
      </c>
      <c r="AK33" s="75" t="str">
        <f>IF(貼付!AA33="","",MID(貼付!O33,7,1))</f>
        <v/>
      </c>
      <c r="AL33" s="75" t="str">
        <f>IF(貼付!AA33="","",MID(貼付!O33,8,1))</f>
        <v/>
      </c>
      <c r="AM33" s="77" t="str">
        <f>IF(貼付!AA33="","",MID(貼付!O33,9,1))</f>
        <v/>
      </c>
    </row>
    <row r="34" spans="1:44" ht="15" customHeight="1" x14ac:dyDescent="0.45">
      <c r="A34" s="166" t="s">
        <v>200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8"/>
    </row>
    <row r="35" spans="1:44" ht="15" customHeight="1" x14ac:dyDescent="0.45">
      <c r="A35" s="58" t="s">
        <v>211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</row>
    <row r="36" spans="1:44" ht="15" customHeight="1" x14ac:dyDescent="0.45">
      <c r="A36" s="19"/>
      <c r="B36" s="15"/>
      <c r="C36" s="15" t="str">
        <f>IF(C43="","令和　　　年　　　月　　　日","令和 "&amp;C43&amp;" 年 "&amp;F43&amp;" 月 "&amp;I43&amp;" 日")</f>
        <v>令和 4 年 4 月 1 日</v>
      </c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0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21"/>
      <c r="AR36" s="1" t="s">
        <v>153</v>
      </c>
    </row>
    <row r="37" spans="1:44" ht="15" customHeight="1" x14ac:dyDescent="0.45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2">
        <f>IF(貼付!$S$1="県立","福岡県立"&amp;貼付!$O$1,貼付!$O$1)</f>
        <v>0</v>
      </c>
      <c r="Q37" s="15" t="s">
        <v>18</v>
      </c>
      <c r="R37" s="15"/>
      <c r="S37" s="15"/>
      <c r="T37" s="15"/>
      <c r="U37" s="15"/>
      <c r="V37" s="15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 t="s">
        <v>19</v>
      </c>
      <c r="AI37" s="160"/>
      <c r="AJ37" s="15"/>
      <c r="AK37" s="15"/>
      <c r="AL37" s="15"/>
      <c r="AM37" s="21"/>
    </row>
    <row r="38" spans="1:44" ht="15" customHeight="1" x14ac:dyDescent="0.4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61"/>
      <c r="AI38" s="161"/>
      <c r="AJ38" s="24"/>
      <c r="AK38" s="24"/>
      <c r="AL38" s="24"/>
      <c r="AM38" s="25"/>
    </row>
    <row r="39" spans="1:44" ht="15" customHeight="1" x14ac:dyDescent="0.45">
      <c r="A39" s="136" t="s">
        <v>20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</row>
    <row r="40" spans="1:44" ht="15" customHeight="1" x14ac:dyDescent="0.45">
      <c r="A40" s="162" t="s">
        <v>21</v>
      </c>
      <c r="B40" s="162"/>
      <c r="C40" s="136" t="s">
        <v>22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</row>
    <row r="41" spans="1:44" ht="15" customHeight="1" x14ac:dyDescent="0.45">
      <c r="A41" s="162" t="s">
        <v>23</v>
      </c>
      <c r="B41" s="162"/>
      <c r="C41" s="136" t="s">
        <v>24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</row>
    <row r="42" spans="1:44" ht="15" customHeight="1" x14ac:dyDescent="0.45">
      <c r="A42" s="158"/>
      <c r="B42" s="158"/>
      <c r="C42" s="136" t="s">
        <v>25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</row>
    <row r="43" spans="1:44" ht="30" customHeight="1" x14ac:dyDescent="0.45">
      <c r="A43" s="159"/>
      <c r="B43" s="159"/>
      <c r="C43" s="137">
        <v>4</v>
      </c>
      <c r="D43" s="137"/>
      <c r="E43" s="137"/>
      <c r="F43" s="137">
        <v>4</v>
      </c>
      <c r="G43" s="137"/>
      <c r="H43" s="137"/>
      <c r="I43" s="137">
        <v>1</v>
      </c>
      <c r="J43" s="137"/>
      <c r="K43" s="13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44" ht="30" customHeight="1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</sheetData>
  <mergeCells count="155">
    <mergeCell ref="AC10:AE10"/>
    <mergeCell ref="AF10:AM10"/>
    <mergeCell ref="AC11:AE11"/>
    <mergeCell ref="AF11:AM11"/>
    <mergeCell ref="G12:I12"/>
    <mergeCell ref="J12:Q12"/>
    <mergeCell ref="R12:T12"/>
    <mergeCell ref="U12:AB12"/>
    <mergeCell ref="AC12:AE12"/>
    <mergeCell ref="AF12:AM12"/>
    <mergeCell ref="G10:I10"/>
    <mergeCell ref="G11:I11"/>
    <mergeCell ref="J10:Q10"/>
    <mergeCell ref="J11:Q11"/>
    <mergeCell ref="R10:T10"/>
    <mergeCell ref="U10:AB10"/>
    <mergeCell ref="R11:T11"/>
    <mergeCell ref="U11:AB11"/>
    <mergeCell ref="A41:B41"/>
    <mergeCell ref="C41:AM41"/>
    <mergeCell ref="AE32:AM32"/>
    <mergeCell ref="A33:D33"/>
    <mergeCell ref="N33:Q33"/>
    <mergeCell ref="AA33:AD33"/>
    <mergeCell ref="A34:AM34"/>
    <mergeCell ref="A31:D31"/>
    <mergeCell ref="N31:Q31"/>
    <mergeCell ref="AA31:AD31"/>
    <mergeCell ref="A32:D32"/>
    <mergeCell ref="E32:M32"/>
    <mergeCell ref="N32:Q32"/>
    <mergeCell ref="R32:Z32"/>
    <mergeCell ref="AA32:AD32"/>
    <mergeCell ref="A29:D29"/>
    <mergeCell ref="A10:F12"/>
    <mergeCell ref="A42:B42"/>
    <mergeCell ref="C42:AM42"/>
    <mergeCell ref="A43:B43"/>
    <mergeCell ref="W37:AG37"/>
    <mergeCell ref="AH37:AI37"/>
    <mergeCell ref="AH38:AI38"/>
    <mergeCell ref="A39:AM39"/>
    <mergeCell ref="A40:B40"/>
    <mergeCell ref="C40:AM40"/>
    <mergeCell ref="N29:Q29"/>
    <mergeCell ref="AA29:AD29"/>
    <mergeCell ref="A30:D30"/>
    <mergeCell ref="E30:M30"/>
    <mergeCell ref="N30:Q30"/>
    <mergeCell ref="R30:Z30"/>
    <mergeCell ref="AA30:AD30"/>
    <mergeCell ref="AE30:AM30"/>
    <mergeCell ref="A27:D27"/>
    <mergeCell ref="N27:Q27"/>
    <mergeCell ref="AA27:AD27"/>
    <mergeCell ref="A28:D28"/>
    <mergeCell ref="E28:M28"/>
    <mergeCell ref="N28:Q28"/>
    <mergeCell ref="R28:Z28"/>
    <mergeCell ref="AA28:AD28"/>
    <mergeCell ref="AE28:AM28"/>
    <mergeCell ref="A25:D25"/>
    <mergeCell ref="N25:Q25"/>
    <mergeCell ref="AA25:AD25"/>
    <mergeCell ref="A26:D26"/>
    <mergeCell ref="E26:M26"/>
    <mergeCell ref="N26:Q26"/>
    <mergeCell ref="R26:Z26"/>
    <mergeCell ref="AA26:AD26"/>
    <mergeCell ref="AE26:AM26"/>
    <mergeCell ref="A23:D23"/>
    <mergeCell ref="N23:Q23"/>
    <mergeCell ref="AA23:AD23"/>
    <mergeCell ref="A24:D24"/>
    <mergeCell ref="E24:M24"/>
    <mergeCell ref="N24:Q24"/>
    <mergeCell ref="R24:Z24"/>
    <mergeCell ref="AA24:AD24"/>
    <mergeCell ref="AE20:AM20"/>
    <mergeCell ref="A21:D21"/>
    <mergeCell ref="N21:Q21"/>
    <mergeCell ref="AA21:AD21"/>
    <mergeCell ref="A22:D22"/>
    <mergeCell ref="E22:M22"/>
    <mergeCell ref="N22:Q22"/>
    <mergeCell ref="R22:Z22"/>
    <mergeCell ref="AA22:AD22"/>
    <mergeCell ref="AE22:AM22"/>
    <mergeCell ref="AE24:AM24"/>
    <mergeCell ref="N19:Q19"/>
    <mergeCell ref="AA19:AD19"/>
    <mergeCell ref="A20:D20"/>
    <mergeCell ref="E20:M20"/>
    <mergeCell ref="N20:Q20"/>
    <mergeCell ref="R20:Z20"/>
    <mergeCell ref="AA20:AD20"/>
    <mergeCell ref="AE16:AM16"/>
    <mergeCell ref="A17:D17"/>
    <mergeCell ref="N17:Q17"/>
    <mergeCell ref="AA17:AD17"/>
    <mergeCell ref="A18:D18"/>
    <mergeCell ref="E18:M18"/>
    <mergeCell ref="N18:Q18"/>
    <mergeCell ref="R18:Z18"/>
    <mergeCell ref="AA18:AD18"/>
    <mergeCell ref="AE18:AM18"/>
    <mergeCell ref="AA16:AD16"/>
    <mergeCell ref="AR10:AT12"/>
    <mergeCell ref="C43:E43"/>
    <mergeCell ref="F43:H43"/>
    <mergeCell ref="I43:K43"/>
    <mergeCell ref="A13:D13"/>
    <mergeCell ref="E13:M13"/>
    <mergeCell ref="N13:Q13"/>
    <mergeCell ref="R13:Z13"/>
    <mergeCell ref="AA13:AD13"/>
    <mergeCell ref="AE13:AM13"/>
    <mergeCell ref="A15:D15"/>
    <mergeCell ref="N15:Q15"/>
    <mergeCell ref="AA15:AD15"/>
    <mergeCell ref="A16:D16"/>
    <mergeCell ref="E16:M16"/>
    <mergeCell ref="N16:Q16"/>
    <mergeCell ref="R16:Z16"/>
    <mergeCell ref="A14:D14"/>
    <mergeCell ref="E14:M14"/>
    <mergeCell ref="N14:Q14"/>
    <mergeCell ref="R14:Z14"/>
    <mergeCell ref="AA14:AD14"/>
    <mergeCell ref="AE14:AM14"/>
    <mergeCell ref="A19:D19"/>
    <mergeCell ref="A1:AM1"/>
    <mergeCell ref="A2:AM2"/>
    <mergeCell ref="A3:AM3"/>
    <mergeCell ref="A4:AC4"/>
    <mergeCell ref="AD4:AM4"/>
    <mergeCell ref="AA5:AC5"/>
    <mergeCell ref="A5:F5"/>
    <mergeCell ref="A6:F6"/>
    <mergeCell ref="A7:F7"/>
    <mergeCell ref="W5:Z5"/>
    <mergeCell ref="Q7:S7"/>
    <mergeCell ref="A8:F8"/>
    <mergeCell ref="A9:F9"/>
    <mergeCell ref="G8:P8"/>
    <mergeCell ref="G9:P9"/>
    <mergeCell ref="Z8:AM9"/>
    <mergeCell ref="G5:V5"/>
    <mergeCell ref="L6:N6"/>
    <mergeCell ref="O6:AC6"/>
    <mergeCell ref="H6:K6"/>
    <mergeCell ref="G7:P7"/>
    <mergeCell ref="AD6:AM6"/>
    <mergeCell ref="AD7:AM7"/>
    <mergeCell ref="T7:AC7"/>
  </mergeCells>
  <phoneticPr fontId="3"/>
  <conditionalFormatting sqref="G11:AM12">
    <cfRule type="containsBlanks" dxfId="5" priority="4">
      <formula>LEN(TRIM(G11))=0</formula>
    </cfRule>
  </conditionalFormatting>
  <conditionalFormatting sqref="T7:AC7 G7:P7">
    <cfRule type="containsBlanks" dxfId="4" priority="3">
      <formula>LEN(TRIM(G7))=0</formula>
    </cfRule>
  </conditionalFormatting>
  <conditionalFormatting sqref="Q7">
    <cfRule type="expression" dxfId="3" priority="6">
      <formula>#REF!=""</formula>
    </cfRule>
  </conditionalFormatting>
  <conditionalFormatting sqref="O6:AC6 H6:K6">
    <cfRule type="containsBlanks" dxfId="2" priority="2">
      <formula>LEN(TRIM(H6))=0</formula>
    </cfRule>
  </conditionalFormatting>
  <conditionalFormatting sqref="W37:AG37">
    <cfRule type="containsBlanks" dxfId="1" priority="1">
      <formula>LEN(TRIM(W37))=0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30</xdr:col>
                    <xdr:colOff>106680</xdr:colOff>
                    <xdr:row>3</xdr:row>
                    <xdr:rowOff>38100</xdr:rowOff>
                  </from>
                  <to>
                    <xdr:col>31</xdr:col>
                    <xdr:colOff>144780</xdr:colOff>
                    <xdr:row>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35</xdr:col>
                    <xdr:colOff>7620</xdr:colOff>
                    <xdr:row>3</xdr:row>
                    <xdr:rowOff>38100</xdr:rowOff>
                  </from>
                  <to>
                    <xdr:col>36</xdr:col>
                    <xdr:colOff>45720</xdr:colOff>
                    <xdr:row>3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:AR43"/>
  <sheetViews>
    <sheetView view="pageBreakPreview" zoomScaleNormal="100" zoomScaleSheetLayoutView="100" workbookViewId="0">
      <selection activeCell="A2" sqref="A2:AM2"/>
    </sheetView>
  </sheetViews>
  <sheetFormatPr defaultColWidth="8.19921875" defaultRowHeight="30" customHeight="1" x14ac:dyDescent="0.45"/>
  <cols>
    <col min="1" max="39" width="2.3984375" style="5" customWidth="1"/>
    <col min="40" max="43" width="2.19921875" style="5" customWidth="1"/>
    <col min="44" max="16384" width="8.19921875" style="5"/>
  </cols>
  <sheetData>
    <row r="1" spans="1:42" ht="24.9" customHeight="1" x14ac:dyDescent="0.45">
      <c r="A1" s="119" t="str">
        <f>IF(参加申込書No1!A1="","",参加申込書No1!A1)</f>
        <v>令和4年度 福岡県高等学校バスケットボール選手権大会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2" ht="24.9" customHeight="1" x14ac:dyDescent="0.45">
      <c r="A2" s="120" t="str">
        <f>IF(参加申込書No1!A2="","",参加申込書No1!A2)</f>
        <v>（兼　ウインターカップ2022 令和4年度 第75回全国高等学校バスケットボール選手権大会・福岡県予選）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6"/>
      <c r="AO2" s="6"/>
      <c r="AP2" s="6"/>
    </row>
    <row r="3" spans="1:42" ht="24.9" hidden="1" customHeight="1" x14ac:dyDescent="0.45">
      <c r="A3" s="120" t="e">
        <f>IF(#REF!="","",#REF!)</f>
        <v>#REF!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6"/>
      <c r="AO3" s="6"/>
      <c r="AP3" s="6"/>
    </row>
    <row r="4" spans="1:42" ht="24.9" customHeight="1" thickBot="1" x14ac:dyDescent="0.5">
      <c r="A4" s="175" t="s">
        <v>210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20"/>
      <c r="AO4" s="20"/>
      <c r="AP4" s="20"/>
    </row>
    <row r="5" spans="1:42" ht="24.9" customHeight="1" x14ac:dyDescent="0.45">
      <c r="A5" s="184" t="s">
        <v>57</v>
      </c>
      <c r="B5" s="126"/>
      <c r="C5" s="126"/>
      <c r="D5" s="126"/>
      <c r="E5" s="126"/>
      <c r="F5" s="126"/>
      <c r="G5" s="126"/>
      <c r="H5" s="105" t="str">
        <f>IF(参加申込書No1!G5="","",参加申込書No1!G5)</f>
        <v/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 t="s">
        <v>214</v>
      </c>
      <c r="Z5" s="106"/>
      <c r="AA5" s="106"/>
      <c r="AB5" s="106"/>
      <c r="AC5" s="135"/>
      <c r="AD5" s="185" t="s">
        <v>140</v>
      </c>
      <c r="AE5" s="185"/>
      <c r="AF5" s="185"/>
      <c r="AG5" s="185"/>
      <c r="AH5" s="185"/>
      <c r="AI5" s="185"/>
      <c r="AJ5" s="185"/>
      <c r="AK5" s="185"/>
      <c r="AL5" s="185"/>
      <c r="AM5" s="186"/>
    </row>
    <row r="6" spans="1:42" s="7" customFormat="1" ht="24" customHeight="1" thickBot="1" x14ac:dyDescent="0.5">
      <c r="A6" s="187" t="s">
        <v>14</v>
      </c>
      <c r="B6" s="182"/>
      <c r="C6" s="182"/>
      <c r="D6" s="182"/>
      <c r="E6" s="182" t="s">
        <v>16</v>
      </c>
      <c r="F6" s="182"/>
      <c r="G6" s="182"/>
      <c r="H6" s="182"/>
      <c r="I6" s="182"/>
      <c r="J6" s="182"/>
      <c r="K6" s="182"/>
      <c r="L6" s="182"/>
      <c r="M6" s="182"/>
      <c r="N6" s="182" t="s">
        <v>14</v>
      </c>
      <c r="O6" s="182"/>
      <c r="P6" s="182"/>
      <c r="Q6" s="182"/>
      <c r="R6" s="182" t="s">
        <v>16</v>
      </c>
      <c r="S6" s="182"/>
      <c r="T6" s="182"/>
      <c r="U6" s="182"/>
      <c r="V6" s="182"/>
      <c r="W6" s="182"/>
      <c r="X6" s="182"/>
      <c r="Y6" s="182"/>
      <c r="Z6" s="182"/>
      <c r="AA6" s="182" t="s">
        <v>14</v>
      </c>
      <c r="AB6" s="182"/>
      <c r="AC6" s="182"/>
      <c r="AD6" s="182"/>
      <c r="AE6" s="182" t="s">
        <v>16</v>
      </c>
      <c r="AF6" s="182"/>
      <c r="AG6" s="182"/>
      <c r="AH6" s="182"/>
      <c r="AI6" s="182"/>
      <c r="AJ6" s="182"/>
      <c r="AK6" s="182"/>
      <c r="AL6" s="182"/>
      <c r="AM6" s="183"/>
    </row>
    <row r="7" spans="1:42" s="7" customFormat="1" ht="24" customHeight="1" thickTop="1" x14ac:dyDescent="0.45">
      <c r="A7" s="146" t="str">
        <f>IF(貼付!AA34="","",貼付!AA34)</f>
        <v/>
      </c>
      <c r="B7" s="147"/>
      <c r="C7" s="147"/>
      <c r="D7" s="147"/>
      <c r="E7" s="147" t="str">
        <f>IF(貼付!AA34="","",貼付!P34&amp;"　"&amp;貼付!Q34)</f>
        <v/>
      </c>
      <c r="F7" s="147"/>
      <c r="G7" s="147"/>
      <c r="H7" s="147"/>
      <c r="I7" s="147"/>
      <c r="J7" s="147"/>
      <c r="K7" s="147"/>
      <c r="L7" s="147"/>
      <c r="M7" s="147"/>
      <c r="N7" s="147" t="str">
        <f>IF(貼付!AA49="","",貼付!AA49)</f>
        <v/>
      </c>
      <c r="O7" s="147"/>
      <c r="P7" s="147"/>
      <c r="Q7" s="147"/>
      <c r="R7" s="147" t="str">
        <f>IF(貼付!AA49="","",貼付!P49&amp;"　"&amp;貼付!Q49)</f>
        <v/>
      </c>
      <c r="S7" s="147"/>
      <c r="T7" s="147"/>
      <c r="U7" s="147"/>
      <c r="V7" s="147"/>
      <c r="W7" s="147"/>
      <c r="X7" s="147"/>
      <c r="Y7" s="147"/>
      <c r="Z7" s="147"/>
      <c r="AA7" s="147" t="str">
        <f>IF(貼付!AA64="","",貼付!AA64)</f>
        <v/>
      </c>
      <c r="AB7" s="147"/>
      <c r="AC7" s="147"/>
      <c r="AD7" s="147"/>
      <c r="AE7" s="147" t="str">
        <f>IF(貼付!AA64="","",貼付!P64&amp;"　"&amp;貼付!Q64)</f>
        <v/>
      </c>
      <c r="AF7" s="147"/>
      <c r="AG7" s="147"/>
      <c r="AH7" s="147"/>
      <c r="AI7" s="147"/>
      <c r="AJ7" s="147"/>
      <c r="AK7" s="147"/>
      <c r="AL7" s="147"/>
      <c r="AM7" s="188"/>
    </row>
    <row r="8" spans="1:42" s="7" customFormat="1" ht="24" customHeight="1" x14ac:dyDescent="0.45">
      <c r="A8" s="141" t="s">
        <v>17</v>
      </c>
      <c r="B8" s="143"/>
      <c r="C8" s="143"/>
      <c r="D8" s="143"/>
      <c r="E8" s="16" t="str">
        <f>IF(貼付!AA34="","",LEFT(貼付!O34,1))</f>
        <v/>
      </c>
      <c r="F8" s="17" t="str">
        <f>IF(貼付!AA34="","",MID(貼付!O34,2,1))</f>
        <v/>
      </c>
      <c r="G8" s="17" t="str">
        <f>IF(貼付!AA34="","",MID(貼付!O34,3,1))</f>
        <v/>
      </c>
      <c r="H8" s="17" t="str">
        <f>IF(貼付!AA34="","",MID(貼付!O34,4,1))</f>
        <v/>
      </c>
      <c r="I8" s="17" t="str">
        <f>IF(貼付!AA34="","",MID(貼付!O34,5,1))</f>
        <v/>
      </c>
      <c r="J8" s="17" t="str">
        <f>IF(貼付!AA34="","",MID(貼付!O34,6,1))</f>
        <v/>
      </c>
      <c r="K8" s="17" t="str">
        <f>IF(貼付!AA34="","",MID(貼付!O34,7,1))</f>
        <v/>
      </c>
      <c r="L8" s="17" t="str">
        <f>IF(貼付!AA34="","",MID(貼付!O34,8,1))</f>
        <v/>
      </c>
      <c r="M8" s="18" t="str">
        <f>IF(貼付!AA34="","",MID(貼付!O34,9,1))</f>
        <v/>
      </c>
      <c r="N8" s="142" t="s">
        <v>17</v>
      </c>
      <c r="O8" s="143"/>
      <c r="P8" s="143"/>
      <c r="Q8" s="143"/>
      <c r="R8" s="16" t="str">
        <f>IF(貼付!AA49="","",LEFT(貼付!O49,1))</f>
        <v/>
      </c>
      <c r="S8" s="17" t="str">
        <f>IF(貼付!AA49="","",MID(貼付!O49,2,1))</f>
        <v/>
      </c>
      <c r="T8" s="17" t="str">
        <f>IF(貼付!AA49="","",MID(貼付!O49,3,1))</f>
        <v/>
      </c>
      <c r="U8" s="17" t="str">
        <f>IF(貼付!AA49="","",MID(貼付!O49,4,1))</f>
        <v/>
      </c>
      <c r="V8" s="17" t="str">
        <f>IF(貼付!AA49="","",MID(貼付!O49,5,1))</f>
        <v/>
      </c>
      <c r="W8" s="17" t="str">
        <f>IF(貼付!AA49="","",MID(貼付!O49,6,1))</f>
        <v/>
      </c>
      <c r="X8" s="17" t="str">
        <f>IF(貼付!AA49="","",MID(貼付!O49,7,1))</f>
        <v/>
      </c>
      <c r="Y8" s="17" t="str">
        <f>IF(貼付!AA49="","",MID(貼付!O49,8,1))</f>
        <v/>
      </c>
      <c r="Z8" s="18" t="str">
        <f>IF(貼付!AA49="","",MID(貼付!O49,9,1))</f>
        <v/>
      </c>
      <c r="AA8" s="142" t="s">
        <v>17</v>
      </c>
      <c r="AB8" s="142"/>
      <c r="AC8" s="142"/>
      <c r="AD8" s="142"/>
      <c r="AE8" s="16" t="str">
        <f>IF(貼付!AA64="","",LEFT(貼付!O64,1))</f>
        <v/>
      </c>
      <c r="AF8" s="17" t="str">
        <f>IF(貼付!AA64="","",MID(貼付!O64,2,1))</f>
        <v/>
      </c>
      <c r="AG8" s="17" t="str">
        <f>IF(貼付!AA64="","",MID(貼付!O64,3,1))</f>
        <v/>
      </c>
      <c r="AH8" s="17" t="str">
        <f>IF(貼付!AA64="","",MID(貼付!O64,4,1))</f>
        <v/>
      </c>
      <c r="AI8" s="17" t="str">
        <f>IF(貼付!AA64="","",MID(貼付!O64,5,1))</f>
        <v/>
      </c>
      <c r="AJ8" s="17" t="str">
        <f>IF(貼付!AA64="","",MID(貼付!O64,6,1))</f>
        <v/>
      </c>
      <c r="AK8" s="17" t="str">
        <f>IF(貼付!AA64="","",MID(貼付!O64,7,1))</f>
        <v/>
      </c>
      <c r="AL8" s="17" t="str">
        <f>IF(貼付!AA64="","",MID(貼付!O64,8,1))</f>
        <v/>
      </c>
      <c r="AM8" s="73" t="str">
        <f>IF(貼付!AA64="","",MID(貼付!O64,9,1))</f>
        <v/>
      </c>
    </row>
    <row r="9" spans="1:42" s="7" customFormat="1" ht="24" customHeight="1" x14ac:dyDescent="0.45">
      <c r="A9" s="144" t="str">
        <f>IF(貼付!AA35="","",貼付!AA35)</f>
        <v/>
      </c>
      <c r="B9" s="145"/>
      <c r="C9" s="145"/>
      <c r="D9" s="145"/>
      <c r="E9" s="145" t="str">
        <f>IF(貼付!AA35="","",貼付!P35&amp;"　"&amp;貼付!Q35)</f>
        <v/>
      </c>
      <c r="F9" s="145"/>
      <c r="G9" s="145"/>
      <c r="H9" s="145"/>
      <c r="I9" s="145"/>
      <c r="J9" s="145"/>
      <c r="K9" s="145"/>
      <c r="L9" s="145"/>
      <c r="M9" s="145"/>
      <c r="N9" s="145" t="str">
        <f>IF(貼付!AA50="","",貼付!AA50)</f>
        <v/>
      </c>
      <c r="O9" s="145"/>
      <c r="P9" s="145"/>
      <c r="Q9" s="145"/>
      <c r="R9" s="145" t="str">
        <f>IF(貼付!AA50="","",貼付!P50&amp;"　"&amp;貼付!Q50)</f>
        <v/>
      </c>
      <c r="S9" s="145"/>
      <c r="T9" s="145"/>
      <c r="U9" s="145"/>
      <c r="V9" s="145"/>
      <c r="W9" s="145"/>
      <c r="X9" s="145"/>
      <c r="Y9" s="145"/>
      <c r="Z9" s="145"/>
      <c r="AA9" s="145" t="str">
        <f>IF(貼付!AA65="","",貼付!AA65)</f>
        <v/>
      </c>
      <c r="AB9" s="145"/>
      <c r="AC9" s="145"/>
      <c r="AD9" s="145"/>
      <c r="AE9" s="145" t="str">
        <f>IF(貼付!AA65="","",貼付!P65&amp;"　"&amp;貼付!Q65)</f>
        <v/>
      </c>
      <c r="AF9" s="145"/>
      <c r="AG9" s="145"/>
      <c r="AH9" s="145"/>
      <c r="AI9" s="145"/>
      <c r="AJ9" s="145"/>
      <c r="AK9" s="145"/>
      <c r="AL9" s="145"/>
      <c r="AM9" s="148"/>
    </row>
    <row r="10" spans="1:42" s="7" customFormat="1" ht="24" customHeight="1" x14ac:dyDescent="0.45">
      <c r="A10" s="141" t="s">
        <v>17</v>
      </c>
      <c r="B10" s="143"/>
      <c r="C10" s="143"/>
      <c r="D10" s="143"/>
      <c r="E10" s="16" t="str">
        <f>IF(貼付!AA35="","",LEFT(貼付!O35,1))</f>
        <v/>
      </c>
      <c r="F10" s="17" t="str">
        <f>IF(貼付!AA35="","",MID(貼付!O35,2,1))</f>
        <v/>
      </c>
      <c r="G10" s="17" t="str">
        <f>IF(貼付!AA35="","",MID(貼付!O35,3,1))</f>
        <v/>
      </c>
      <c r="H10" s="17" t="str">
        <f>IF(貼付!AA35="","",MID(貼付!O35,4,1))</f>
        <v/>
      </c>
      <c r="I10" s="17" t="str">
        <f>IF(貼付!AA35="","",MID(貼付!O35,5,1))</f>
        <v/>
      </c>
      <c r="J10" s="17" t="str">
        <f>IF(貼付!AA35="","",MID(貼付!O35,6,1))</f>
        <v/>
      </c>
      <c r="K10" s="17" t="str">
        <f>IF(貼付!AA35="","",MID(貼付!O35,7,1))</f>
        <v/>
      </c>
      <c r="L10" s="17" t="str">
        <f>IF(貼付!AA35="","",MID(貼付!O35,8,1))</f>
        <v/>
      </c>
      <c r="M10" s="18" t="str">
        <f>IF(貼付!AA35="","",MID(貼付!O35,9,1))</f>
        <v/>
      </c>
      <c r="N10" s="142" t="s">
        <v>17</v>
      </c>
      <c r="O10" s="143"/>
      <c r="P10" s="143"/>
      <c r="Q10" s="143"/>
      <c r="R10" s="16" t="str">
        <f>IF(貼付!AA50="","",LEFT(貼付!O50,1))</f>
        <v/>
      </c>
      <c r="S10" s="17" t="str">
        <f>IF(貼付!AA50="","",MID(貼付!O50,2,1))</f>
        <v/>
      </c>
      <c r="T10" s="17" t="str">
        <f>IF(貼付!AA50="","",MID(貼付!O50,3,1))</f>
        <v/>
      </c>
      <c r="U10" s="17" t="str">
        <f>IF(貼付!AA50="","",MID(貼付!O50,4,1))</f>
        <v/>
      </c>
      <c r="V10" s="17" t="str">
        <f>IF(貼付!AA50="","",MID(貼付!O50,5,1))</f>
        <v/>
      </c>
      <c r="W10" s="17" t="str">
        <f>IF(貼付!AA50="","",MID(貼付!O50,6,1))</f>
        <v/>
      </c>
      <c r="X10" s="17" t="str">
        <f>IF(貼付!AA50="","",MID(貼付!O50,7,1))</f>
        <v/>
      </c>
      <c r="Y10" s="17" t="str">
        <f>IF(貼付!AA50="","",MID(貼付!O50,8,1))</f>
        <v/>
      </c>
      <c r="Z10" s="18" t="str">
        <f>IF(貼付!AA50="","",MID(貼付!O50,9,1))</f>
        <v/>
      </c>
      <c r="AA10" s="142" t="s">
        <v>17</v>
      </c>
      <c r="AB10" s="142"/>
      <c r="AC10" s="142"/>
      <c r="AD10" s="142"/>
      <c r="AE10" s="16" t="str">
        <f>IF(貼付!AA65="","",LEFT(貼付!O65,1))</f>
        <v/>
      </c>
      <c r="AF10" s="17" t="str">
        <f>IF(貼付!AA65="","",MID(貼付!O65,2,1))</f>
        <v/>
      </c>
      <c r="AG10" s="17" t="str">
        <f>IF(貼付!AA65="","",MID(貼付!O65,3,1))</f>
        <v/>
      </c>
      <c r="AH10" s="17" t="str">
        <f>IF(貼付!AA65="","",MID(貼付!O65,4,1))</f>
        <v/>
      </c>
      <c r="AI10" s="17" t="str">
        <f>IF(貼付!AA65="","",MID(貼付!O65,5,1))</f>
        <v/>
      </c>
      <c r="AJ10" s="17" t="str">
        <f>IF(貼付!AA65="","",MID(貼付!O65,6,1))</f>
        <v/>
      </c>
      <c r="AK10" s="17" t="str">
        <f>IF(貼付!AA65="","",MID(貼付!O65,7,1))</f>
        <v/>
      </c>
      <c r="AL10" s="17" t="str">
        <f>IF(貼付!AA65="","",MID(貼付!O65,8,1))</f>
        <v/>
      </c>
      <c r="AM10" s="73" t="str">
        <f>IF(貼付!AA65="","",MID(貼付!O65,9,1))</f>
        <v/>
      </c>
    </row>
    <row r="11" spans="1:42" s="7" customFormat="1" ht="24" customHeight="1" x14ac:dyDescent="0.45">
      <c r="A11" s="144" t="str">
        <f>IF(貼付!AA36="","",貼付!AA36)</f>
        <v/>
      </c>
      <c r="B11" s="145"/>
      <c r="C11" s="145"/>
      <c r="D11" s="145"/>
      <c r="E11" s="145" t="str">
        <f>IF(貼付!AA36="","",貼付!P36&amp;"　"&amp;貼付!Q36)</f>
        <v/>
      </c>
      <c r="F11" s="145"/>
      <c r="G11" s="145"/>
      <c r="H11" s="145"/>
      <c r="I11" s="145"/>
      <c r="J11" s="145"/>
      <c r="K11" s="145"/>
      <c r="L11" s="145"/>
      <c r="M11" s="145"/>
      <c r="N11" s="145" t="str">
        <f>IF(貼付!AA51="","",貼付!AA51)</f>
        <v/>
      </c>
      <c r="O11" s="145"/>
      <c r="P11" s="145"/>
      <c r="Q11" s="145"/>
      <c r="R11" s="145" t="str">
        <f>IF(貼付!AA51="","",貼付!P51&amp;"　"&amp;貼付!Q51)</f>
        <v/>
      </c>
      <c r="S11" s="145"/>
      <c r="T11" s="145"/>
      <c r="U11" s="145"/>
      <c r="V11" s="145"/>
      <c r="W11" s="145"/>
      <c r="X11" s="145"/>
      <c r="Y11" s="145"/>
      <c r="Z11" s="145"/>
      <c r="AA11" s="145" t="str">
        <f>IF(貼付!AA66="","",貼付!AA66)</f>
        <v/>
      </c>
      <c r="AB11" s="145"/>
      <c r="AC11" s="145"/>
      <c r="AD11" s="145"/>
      <c r="AE11" s="145" t="str">
        <f>IF(貼付!AA66="","",貼付!P66&amp;"　"&amp;貼付!Q66)</f>
        <v/>
      </c>
      <c r="AF11" s="145"/>
      <c r="AG11" s="145"/>
      <c r="AH11" s="145"/>
      <c r="AI11" s="145"/>
      <c r="AJ11" s="145"/>
      <c r="AK11" s="145"/>
      <c r="AL11" s="145"/>
      <c r="AM11" s="148"/>
    </row>
    <row r="12" spans="1:42" s="7" customFormat="1" ht="24" customHeight="1" x14ac:dyDescent="0.45">
      <c r="A12" s="141" t="s">
        <v>17</v>
      </c>
      <c r="B12" s="143"/>
      <c r="C12" s="143"/>
      <c r="D12" s="143"/>
      <c r="E12" s="16" t="str">
        <f>IF(貼付!AA36="","",LEFT(貼付!O36,1))</f>
        <v/>
      </c>
      <c r="F12" s="17" t="str">
        <f>IF(貼付!AA36="","",MID(貼付!O36,2,1))</f>
        <v/>
      </c>
      <c r="G12" s="17" t="str">
        <f>IF(貼付!AA36="","",MID(貼付!O36,3,1))</f>
        <v/>
      </c>
      <c r="H12" s="17" t="str">
        <f>IF(貼付!AA36="","",MID(貼付!O36,4,1))</f>
        <v/>
      </c>
      <c r="I12" s="17" t="str">
        <f>IF(貼付!AA36="","",MID(貼付!O36,5,1))</f>
        <v/>
      </c>
      <c r="J12" s="17" t="str">
        <f>IF(貼付!AA36="","",MID(貼付!O36,6,1))</f>
        <v/>
      </c>
      <c r="K12" s="17" t="str">
        <f>IF(貼付!AA36="","",MID(貼付!O36,7,1))</f>
        <v/>
      </c>
      <c r="L12" s="17" t="str">
        <f>IF(貼付!AA36="","",MID(貼付!O36,8,1))</f>
        <v/>
      </c>
      <c r="M12" s="18" t="str">
        <f>IF(貼付!AA36="","",MID(貼付!O36,9,1))</f>
        <v/>
      </c>
      <c r="N12" s="142" t="s">
        <v>17</v>
      </c>
      <c r="O12" s="143"/>
      <c r="P12" s="143"/>
      <c r="Q12" s="143"/>
      <c r="R12" s="16" t="str">
        <f>IF(貼付!AA51="","",LEFT(貼付!O51,1))</f>
        <v/>
      </c>
      <c r="S12" s="17" t="str">
        <f>IF(貼付!AA51="","",MID(貼付!O51,2,1))</f>
        <v/>
      </c>
      <c r="T12" s="17" t="str">
        <f>IF(貼付!AA51="","",MID(貼付!O51,3,1))</f>
        <v/>
      </c>
      <c r="U12" s="17" t="str">
        <f>IF(貼付!AA51="","",MID(貼付!O51,4,1))</f>
        <v/>
      </c>
      <c r="V12" s="17" t="str">
        <f>IF(貼付!AA51="","",MID(貼付!O51,5,1))</f>
        <v/>
      </c>
      <c r="W12" s="17" t="str">
        <f>IF(貼付!AA51="","",MID(貼付!O51,6,1))</f>
        <v/>
      </c>
      <c r="X12" s="17" t="str">
        <f>IF(貼付!AA51="","",MID(貼付!O51,7,1))</f>
        <v/>
      </c>
      <c r="Y12" s="17" t="str">
        <f>IF(貼付!AA51="","",MID(貼付!O51,8,1))</f>
        <v/>
      </c>
      <c r="Z12" s="18" t="str">
        <f>IF(貼付!AA51="","",MID(貼付!O51,9,1))</f>
        <v/>
      </c>
      <c r="AA12" s="142" t="s">
        <v>17</v>
      </c>
      <c r="AB12" s="142"/>
      <c r="AC12" s="142"/>
      <c r="AD12" s="142"/>
      <c r="AE12" s="16" t="str">
        <f>IF(貼付!AA66="","",LEFT(貼付!O66,1))</f>
        <v/>
      </c>
      <c r="AF12" s="17" t="str">
        <f>IF(貼付!AA66="","",MID(貼付!O66,2,1))</f>
        <v/>
      </c>
      <c r="AG12" s="17" t="str">
        <f>IF(貼付!AA66="","",MID(貼付!O66,3,1))</f>
        <v/>
      </c>
      <c r="AH12" s="17" t="str">
        <f>IF(貼付!AA66="","",MID(貼付!O66,4,1))</f>
        <v/>
      </c>
      <c r="AI12" s="17" t="str">
        <f>IF(貼付!AA66="","",MID(貼付!O66,5,1))</f>
        <v/>
      </c>
      <c r="AJ12" s="17" t="str">
        <f>IF(貼付!AA66="","",MID(貼付!O66,6,1))</f>
        <v/>
      </c>
      <c r="AK12" s="17" t="str">
        <f>IF(貼付!AA66="","",MID(貼付!O66,7,1))</f>
        <v/>
      </c>
      <c r="AL12" s="17" t="str">
        <f>IF(貼付!AA66="","",MID(貼付!O66,8,1))</f>
        <v/>
      </c>
      <c r="AM12" s="73" t="str">
        <f>IF(貼付!AA66="","",MID(貼付!O66,9,1))</f>
        <v/>
      </c>
    </row>
    <row r="13" spans="1:42" s="7" customFormat="1" ht="24" customHeight="1" x14ac:dyDescent="0.45">
      <c r="A13" s="144" t="str">
        <f>IF(貼付!AA37="","",貼付!AA37)</f>
        <v/>
      </c>
      <c r="B13" s="145"/>
      <c r="C13" s="145"/>
      <c r="D13" s="145"/>
      <c r="E13" s="145" t="str">
        <f>IF(貼付!AA37="","",貼付!P37&amp;"　"&amp;貼付!Q37)</f>
        <v/>
      </c>
      <c r="F13" s="145"/>
      <c r="G13" s="145"/>
      <c r="H13" s="145"/>
      <c r="I13" s="145"/>
      <c r="J13" s="145"/>
      <c r="K13" s="145"/>
      <c r="L13" s="145"/>
      <c r="M13" s="145"/>
      <c r="N13" s="145" t="str">
        <f>IF(貼付!AA52="","",貼付!AA52)</f>
        <v/>
      </c>
      <c r="O13" s="145"/>
      <c r="P13" s="145"/>
      <c r="Q13" s="145"/>
      <c r="R13" s="145" t="str">
        <f>IF(貼付!AA52="","",貼付!P52&amp;"　"&amp;貼付!Q52)</f>
        <v/>
      </c>
      <c r="S13" s="145"/>
      <c r="T13" s="145"/>
      <c r="U13" s="145"/>
      <c r="V13" s="145"/>
      <c r="W13" s="145"/>
      <c r="X13" s="145"/>
      <c r="Y13" s="145"/>
      <c r="Z13" s="145"/>
      <c r="AA13" s="145" t="str">
        <f>IF(貼付!AA67="","",貼付!AA67)</f>
        <v/>
      </c>
      <c r="AB13" s="145"/>
      <c r="AC13" s="145"/>
      <c r="AD13" s="145"/>
      <c r="AE13" s="145" t="str">
        <f>IF(貼付!AA67="","",貼付!P67&amp;"　"&amp;貼付!Q67)</f>
        <v/>
      </c>
      <c r="AF13" s="145"/>
      <c r="AG13" s="145"/>
      <c r="AH13" s="145"/>
      <c r="AI13" s="145"/>
      <c r="AJ13" s="145"/>
      <c r="AK13" s="145"/>
      <c r="AL13" s="145"/>
      <c r="AM13" s="148"/>
    </row>
    <row r="14" spans="1:42" s="7" customFormat="1" ht="24" customHeight="1" x14ac:dyDescent="0.45">
      <c r="A14" s="141" t="s">
        <v>17</v>
      </c>
      <c r="B14" s="143"/>
      <c r="C14" s="143"/>
      <c r="D14" s="143"/>
      <c r="E14" s="16" t="str">
        <f>IF(貼付!AA37="","",LEFT(貼付!O37,1))</f>
        <v/>
      </c>
      <c r="F14" s="17" t="str">
        <f>IF(貼付!AA37="","",MID(貼付!O37,2,1))</f>
        <v/>
      </c>
      <c r="G14" s="17" t="str">
        <f>IF(貼付!AA37="","",MID(貼付!O37,3,1))</f>
        <v/>
      </c>
      <c r="H14" s="17" t="str">
        <f>IF(貼付!AA37="","",MID(貼付!O37,4,1))</f>
        <v/>
      </c>
      <c r="I14" s="17" t="str">
        <f>IF(貼付!AA37="","",MID(貼付!O37,5,1))</f>
        <v/>
      </c>
      <c r="J14" s="17" t="str">
        <f>IF(貼付!AA37="","",MID(貼付!O37,6,1))</f>
        <v/>
      </c>
      <c r="K14" s="17" t="str">
        <f>IF(貼付!AA37="","",MID(貼付!O37,7,1))</f>
        <v/>
      </c>
      <c r="L14" s="17" t="str">
        <f>IF(貼付!AA37="","",MID(貼付!O37,8,1))</f>
        <v/>
      </c>
      <c r="M14" s="18" t="str">
        <f>IF(貼付!AA37="","",MID(貼付!O37,9,1))</f>
        <v/>
      </c>
      <c r="N14" s="142" t="s">
        <v>17</v>
      </c>
      <c r="O14" s="143"/>
      <c r="P14" s="143"/>
      <c r="Q14" s="143"/>
      <c r="R14" s="16" t="str">
        <f>IF(貼付!AA52="","",LEFT(貼付!O52,1))</f>
        <v/>
      </c>
      <c r="S14" s="17" t="str">
        <f>IF(貼付!AA52="","",MID(貼付!O52,2,1))</f>
        <v/>
      </c>
      <c r="T14" s="17" t="str">
        <f>IF(貼付!AA52="","",MID(貼付!O52,3,1))</f>
        <v/>
      </c>
      <c r="U14" s="17" t="str">
        <f>IF(貼付!AA52="","",MID(貼付!O52,4,1))</f>
        <v/>
      </c>
      <c r="V14" s="17" t="str">
        <f>IF(貼付!AA52="","",MID(貼付!O52,5,1))</f>
        <v/>
      </c>
      <c r="W14" s="17" t="str">
        <f>IF(貼付!AA52="","",MID(貼付!O52,6,1))</f>
        <v/>
      </c>
      <c r="X14" s="17" t="str">
        <f>IF(貼付!AA52="","",MID(貼付!O52,7,1))</f>
        <v/>
      </c>
      <c r="Y14" s="17" t="str">
        <f>IF(貼付!AA52="","",MID(貼付!O52,8,1))</f>
        <v/>
      </c>
      <c r="Z14" s="18" t="str">
        <f>IF(貼付!AA52="","",MID(貼付!O52,9,1))</f>
        <v/>
      </c>
      <c r="AA14" s="142" t="s">
        <v>17</v>
      </c>
      <c r="AB14" s="142"/>
      <c r="AC14" s="142"/>
      <c r="AD14" s="142"/>
      <c r="AE14" s="16" t="str">
        <f>IF(貼付!AA67="","",LEFT(貼付!O67,1))</f>
        <v/>
      </c>
      <c r="AF14" s="17" t="str">
        <f>IF(貼付!AA67="","",MID(貼付!O67,2,1))</f>
        <v/>
      </c>
      <c r="AG14" s="17" t="str">
        <f>IF(貼付!AA67="","",MID(貼付!O67,3,1))</f>
        <v/>
      </c>
      <c r="AH14" s="17" t="str">
        <f>IF(貼付!AA67="","",MID(貼付!O67,4,1))</f>
        <v/>
      </c>
      <c r="AI14" s="17" t="str">
        <f>IF(貼付!AA67="","",MID(貼付!O67,5,1))</f>
        <v/>
      </c>
      <c r="AJ14" s="17" t="str">
        <f>IF(貼付!AA67="","",MID(貼付!O67,6,1))</f>
        <v/>
      </c>
      <c r="AK14" s="17" t="str">
        <f>IF(貼付!AA67="","",MID(貼付!O67,7,1))</f>
        <v/>
      </c>
      <c r="AL14" s="17" t="str">
        <f>IF(貼付!AA67="","",MID(貼付!O67,8,1))</f>
        <v/>
      </c>
      <c r="AM14" s="73" t="str">
        <f>IF(貼付!AA67="","",MID(貼付!O67,9,1))</f>
        <v/>
      </c>
    </row>
    <row r="15" spans="1:42" s="7" customFormat="1" ht="24" customHeight="1" x14ac:dyDescent="0.45">
      <c r="A15" s="144" t="str">
        <f>IF(貼付!AA38="","",貼付!AA38)</f>
        <v/>
      </c>
      <c r="B15" s="145"/>
      <c r="C15" s="145"/>
      <c r="D15" s="145"/>
      <c r="E15" s="145" t="str">
        <f>IF(貼付!AA38="","",貼付!P38&amp;"　"&amp;貼付!Q38)</f>
        <v/>
      </c>
      <c r="F15" s="145"/>
      <c r="G15" s="145"/>
      <c r="H15" s="145"/>
      <c r="I15" s="145"/>
      <c r="J15" s="145"/>
      <c r="K15" s="145"/>
      <c r="L15" s="145"/>
      <c r="M15" s="145"/>
      <c r="N15" s="145" t="str">
        <f>IF(貼付!AA53="","",貼付!AA53)</f>
        <v/>
      </c>
      <c r="O15" s="145"/>
      <c r="P15" s="145"/>
      <c r="Q15" s="145"/>
      <c r="R15" s="145" t="str">
        <f>IF(貼付!AA53="","",貼付!P53&amp;"　"&amp;貼付!Q53)</f>
        <v/>
      </c>
      <c r="S15" s="145"/>
      <c r="T15" s="145"/>
      <c r="U15" s="145"/>
      <c r="V15" s="145"/>
      <c r="W15" s="145"/>
      <c r="X15" s="145"/>
      <c r="Y15" s="145"/>
      <c r="Z15" s="145"/>
      <c r="AA15" s="145" t="str">
        <f>IF(貼付!AA68="","",貼付!AA68)</f>
        <v/>
      </c>
      <c r="AB15" s="145"/>
      <c r="AC15" s="145"/>
      <c r="AD15" s="145"/>
      <c r="AE15" s="145" t="str">
        <f>IF(貼付!AA68="","",貼付!P68&amp;"　"&amp;貼付!Q68)</f>
        <v/>
      </c>
      <c r="AF15" s="145"/>
      <c r="AG15" s="145"/>
      <c r="AH15" s="145"/>
      <c r="AI15" s="145"/>
      <c r="AJ15" s="145"/>
      <c r="AK15" s="145"/>
      <c r="AL15" s="145"/>
      <c r="AM15" s="148"/>
    </row>
    <row r="16" spans="1:42" s="7" customFormat="1" ht="24" customHeight="1" x14ac:dyDescent="0.45">
      <c r="A16" s="141" t="s">
        <v>17</v>
      </c>
      <c r="B16" s="143"/>
      <c r="C16" s="143"/>
      <c r="D16" s="143"/>
      <c r="E16" s="16" t="str">
        <f>IF(貼付!AA38="","",LEFT(貼付!O38,1))</f>
        <v/>
      </c>
      <c r="F16" s="17" t="str">
        <f>IF(貼付!AA38="","",MID(貼付!O38,2,1))</f>
        <v/>
      </c>
      <c r="G16" s="17" t="str">
        <f>IF(貼付!AA38="","",MID(貼付!O38,3,1))</f>
        <v/>
      </c>
      <c r="H16" s="17" t="str">
        <f>IF(貼付!AA38="","",MID(貼付!O38,4,1))</f>
        <v/>
      </c>
      <c r="I16" s="17" t="str">
        <f>IF(貼付!AA38="","",MID(貼付!O38,5,1))</f>
        <v/>
      </c>
      <c r="J16" s="17" t="str">
        <f>IF(貼付!AA38="","",MID(貼付!O38,6,1))</f>
        <v/>
      </c>
      <c r="K16" s="17" t="str">
        <f>IF(貼付!AA38="","",MID(貼付!O38,7,1))</f>
        <v/>
      </c>
      <c r="L16" s="17" t="str">
        <f>IF(貼付!AA38="","",MID(貼付!O38,8,1))</f>
        <v/>
      </c>
      <c r="M16" s="18" t="str">
        <f>IF(貼付!AA38="","",MID(貼付!O38,9,1))</f>
        <v/>
      </c>
      <c r="N16" s="142" t="s">
        <v>17</v>
      </c>
      <c r="O16" s="143"/>
      <c r="P16" s="143"/>
      <c r="Q16" s="143"/>
      <c r="R16" s="16" t="str">
        <f>IF(貼付!AA53="","",LEFT(貼付!O53,1))</f>
        <v/>
      </c>
      <c r="S16" s="17" t="str">
        <f>IF(貼付!AA53="","",MID(貼付!O53,2,1))</f>
        <v/>
      </c>
      <c r="T16" s="17" t="str">
        <f>IF(貼付!AA53="","",MID(貼付!O53,3,1))</f>
        <v/>
      </c>
      <c r="U16" s="17" t="str">
        <f>IF(貼付!AA53="","",MID(貼付!O53,4,1))</f>
        <v/>
      </c>
      <c r="V16" s="17" t="str">
        <f>IF(貼付!AA53="","",MID(貼付!O53,5,1))</f>
        <v/>
      </c>
      <c r="W16" s="17" t="str">
        <f>IF(貼付!AA53="","",MID(貼付!O53,6,1))</f>
        <v/>
      </c>
      <c r="X16" s="17" t="str">
        <f>IF(貼付!AA53="","",MID(貼付!O53,7,1))</f>
        <v/>
      </c>
      <c r="Y16" s="17" t="str">
        <f>IF(貼付!AA53="","",MID(貼付!O53,8,1))</f>
        <v/>
      </c>
      <c r="Z16" s="18" t="str">
        <f>IF(貼付!AA53="","",MID(貼付!O53,9,1))</f>
        <v/>
      </c>
      <c r="AA16" s="142" t="s">
        <v>17</v>
      </c>
      <c r="AB16" s="142"/>
      <c r="AC16" s="142"/>
      <c r="AD16" s="142"/>
      <c r="AE16" s="16" t="str">
        <f>IF(貼付!AA68="","",LEFT(貼付!O68,1))</f>
        <v/>
      </c>
      <c r="AF16" s="17" t="str">
        <f>IF(貼付!AA68="","",MID(貼付!O68,2,1))</f>
        <v/>
      </c>
      <c r="AG16" s="17" t="str">
        <f>IF(貼付!AA68="","",MID(貼付!O68,3,1))</f>
        <v/>
      </c>
      <c r="AH16" s="17" t="str">
        <f>IF(貼付!AA68="","",MID(貼付!O68,4,1))</f>
        <v/>
      </c>
      <c r="AI16" s="17" t="str">
        <f>IF(貼付!AA68="","",MID(貼付!O68,5,1))</f>
        <v/>
      </c>
      <c r="AJ16" s="17" t="str">
        <f>IF(貼付!AA68="","",MID(貼付!O68,6,1))</f>
        <v/>
      </c>
      <c r="AK16" s="17" t="str">
        <f>IF(貼付!AA68="","",MID(貼付!O68,7,1))</f>
        <v/>
      </c>
      <c r="AL16" s="17" t="str">
        <f>IF(貼付!AA68="","",MID(貼付!O68,8,1))</f>
        <v/>
      </c>
      <c r="AM16" s="73" t="str">
        <f>IF(貼付!AA68="","",MID(貼付!O68,9,1))</f>
        <v/>
      </c>
    </row>
    <row r="17" spans="1:39" s="7" customFormat="1" ht="24" customHeight="1" x14ac:dyDescent="0.45">
      <c r="A17" s="144" t="str">
        <f>IF(貼付!AA39="","",貼付!AA39)</f>
        <v/>
      </c>
      <c r="B17" s="145"/>
      <c r="C17" s="145"/>
      <c r="D17" s="145"/>
      <c r="E17" s="145" t="str">
        <f>IF(貼付!AA39="","",貼付!P39&amp;"　"&amp;貼付!Q39)</f>
        <v/>
      </c>
      <c r="F17" s="145"/>
      <c r="G17" s="145"/>
      <c r="H17" s="145"/>
      <c r="I17" s="145"/>
      <c r="J17" s="145"/>
      <c r="K17" s="145"/>
      <c r="L17" s="145"/>
      <c r="M17" s="145"/>
      <c r="N17" s="145" t="str">
        <f>IF(貼付!AA54="","",貼付!AA54)</f>
        <v/>
      </c>
      <c r="O17" s="145"/>
      <c r="P17" s="145"/>
      <c r="Q17" s="145"/>
      <c r="R17" s="145" t="str">
        <f>IF(貼付!AA54="","",貼付!P54&amp;"　"&amp;貼付!Q54)</f>
        <v/>
      </c>
      <c r="S17" s="145"/>
      <c r="T17" s="145"/>
      <c r="U17" s="145"/>
      <c r="V17" s="145"/>
      <c r="W17" s="145"/>
      <c r="X17" s="145"/>
      <c r="Y17" s="145"/>
      <c r="Z17" s="145"/>
      <c r="AA17" s="145" t="str">
        <f>IF(貼付!AA69="","",貼付!AA69)</f>
        <v/>
      </c>
      <c r="AB17" s="145"/>
      <c r="AC17" s="145"/>
      <c r="AD17" s="145"/>
      <c r="AE17" s="145" t="str">
        <f>IF(貼付!AA69="","",貼付!P69&amp;"　"&amp;貼付!Q69)</f>
        <v/>
      </c>
      <c r="AF17" s="145"/>
      <c r="AG17" s="145"/>
      <c r="AH17" s="145"/>
      <c r="AI17" s="145"/>
      <c r="AJ17" s="145"/>
      <c r="AK17" s="145"/>
      <c r="AL17" s="145"/>
      <c r="AM17" s="148"/>
    </row>
    <row r="18" spans="1:39" s="7" customFormat="1" ht="24" customHeight="1" x14ac:dyDescent="0.45">
      <c r="A18" s="141" t="s">
        <v>17</v>
      </c>
      <c r="B18" s="143"/>
      <c r="C18" s="143"/>
      <c r="D18" s="143"/>
      <c r="E18" s="16" t="str">
        <f>IF(貼付!AA39="","",LEFT(貼付!O39,1))</f>
        <v/>
      </c>
      <c r="F18" s="17" t="str">
        <f>IF(貼付!AA39="","",MID(貼付!O39,2,1))</f>
        <v/>
      </c>
      <c r="G18" s="17" t="str">
        <f>IF(貼付!AA39="","",MID(貼付!O39,3,1))</f>
        <v/>
      </c>
      <c r="H18" s="17" t="str">
        <f>IF(貼付!AA39="","",MID(貼付!O39,4,1))</f>
        <v/>
      </c>
      <c r="I18" s="17" t="str">
        <f>IF(貼付!AA39="","",MID(貼付!O39,5,1))</f>
        <v/>
      </c>
      <c r="J18" s="17" t="str">
        <f>IF(貼付!AA39="","",MID(貼付!O39,6,1))</f>
        <v/>
      </c>
      <c r="K18" s="17" t="str">
        <f>IF(貼付!AA39="","",MID(貼付!O39,7,1))</f>
        <v/>
      </c>
      <c r="L18" s="17" t="str">
        <f>IF(貼付!AA39="","",MID(貼付!O39,8,1))</f>
        <v/>
      </c>
      <c r="M18" s="18" t="str">
        <f>IF(貼付!AA39="","",MID(貼付!O39,9,1))</f>
        <v/>
      </c>
      <c r="N18" s="142" t="s">
        <v>17</v>
      </c>
      <c r="O18" s="143"/>
      <c r="P18" s="143"/>
      <c r="Q18" s="143"/>
      <c r="R18" s="16" t="str">
        <f>IF(貼付!AA54="","",LEFT(貼付!O54,1))</f>
        <v/>
      </c>
      <c r="S18" s="17" t="str">
        <f>IF(貼付!AA54="","",MID(貼付!O54,2,1))</f>
        <v/>
      </c>
      <c r="T18" s="17" t="str">
        <f>IF(貼付!AA54="","",MID(貼付!O54,3,1))</f>
        <v/>
      </c>
      <c r="U18" s="17" t="str">
        <f>IF(貼付!AA54="","",MID(貼付!O54,4,1))</f>
        <v/>
      </c>
      <c r="V18" s="17" t="str">
        <f>IF(貼付!AA54="","",MID(貼付!O54,5,1))</f>
        <v/>
      </c>
      <c r="W18" s="17" t="str">
        <f>IF(貼付!AA54="","",MID(貼付!O54,6,1))</f>
        <v/>
      </c>
      <c r="X18" s="17" t="str">
        <f>IF(貼付!AA54="","",MID(貼付!O54,7,1))</f>
        <v/>
      </c>
      <c r="Y18" s="17" t="str">
        <f>IF(貼付!AA54="","",MID(貼付!O54,8,1))</f>
        <v/>
      </c>
      <c r="Z18" s="18" t="str">
        <f>IF(貼付!AA54="","",MID(貼付!O54,9,1))</f>
        <v/>
      </c>
      <c r="AA18" s="142" t="s">
        <v>17</v>
      </c>
      <c r="AB18" s="142"/>
      <c r="AC18" s="142"/>
      <c r="AD18" s="142"/>
      <c r="AE18" s="16" t="str">
        <f>IF(貼付!AA69="","",LEFT(貼付!O69,1))</f>
        <v/>
      </c>
      <c r="AF18" s="17" t="str">
        <f>IF(貼付!AA69="","",MID(貼付!O69,2,1))</f>
        <v/>
      </c>
      <c r="AG18" s="17" t="str">
        <f>IF(貼付!AA69="","",MID(貼付!O69,3,1))</f>
        <v/>
      </c>
      <c r="AH18" s="17" t="str">
        <f>IF(貼付!AA69="","",MID(貼付!O69,4,1))</f>
        <v/>
      </c>
      <c r="AI18" s="17" t="str">
        <f>IF(貼付!AA69="","",MID(貼付!O69,5,1))</f>
        <v/>
      </c>
      <c r="AJ18" s="17" t="str">
        <f>IF(貼付!AA69="","",MID(貼付!O69,6,1))</f>
        <v/>
      </c>
      <c r="AK18" s="17" t="str">
        <f>IF(貼付!AA69="","",MID(貼付!O69,7,1))</f>
        <v/>
      </c>
      <c r="AL18" s="17" t="str">
        <f>IF(貼付!AA69="","",MID(貼付!O69,8,1))</f>
        <v/>
      </c>
      <c r="AM18" s="73" t="str">
        <f>IF(貼付!AA69="","",MID(貼付!O69,9,1))</f>
        <v/>
      </c>
    </row>
    <row r="19" spans="1:39" s="7" customFormat="1" ht="24" customHeight="1" x14ac:dyDescent="0.45">
      <c r="A19" s="144" t="str">
        <f>IF(貼付!AA40="","",貼付!AA40)</f>
        <v/>
      </c>
      <c r="B19" s="145"/>
      <c r="C19" s="145"/>
      <c r="D19" s="145"/>
      <c r="E19" s="145" t="str">
        <f>IF(貼付!AA40="","",貼付!P40&amp;"　"&amp;貼付!Q40)</f>
        <v/>
      </c>
      <c r="F19" s="145"/>
      <c r="G19" s="145"/>
      <c r="H19" s="145"/>
      <c r="I19" s="145"/>
      <c r="J19" s="145"/>
      <c r="K19" s="145"/>
      <c r="L19" s="145"/>
      <c r="M19" s="145"/>
      <c r="N19" s="145" t="str">
        <f>IF(貼付!AA55="","",貼付!AA55)</f>
        <v/>
      </c>
      <c r="O19" s="145"/>
      <c r="P19" s="145"/>
      <c r="Q19" s="145"/>
      <c r="R19" s="145" t="str">
        <f>IF(貼付!AA55="","",貼付!P55&amp;"　"&amp;貼付!Q55)</f>
        <v/>
      </c>
      <c r="S19" s="145"/>
      <c r="T19" s="145"/>
      <c r="U19" s="145"/>
      <c r="V19" s="145"/>
      <c r="W19" s="145"/>
      <c r="X19" s="145"/>
      <c r="Y19" s="145"/>
      <c r="Z19" s="145"/>
      <c r="AA19" s="145" t="str">
        <f>IF(貼付!AA70="","",貼付!AA70)</f>
        <v/>
      </c>
      <c r="AB19" s="145"/>
      <c r="AC19" s="145"/>
      <c r="AD19" s="145"/>
      <c r="AE19" s="145" t="str">
        <f>IF(貼付!AA70="","",貼付!P70&amp;"　"&amp;貼付!Q70)</f>
        <v/>
      </c>
      <c r="AF19" s="145"/>
      <c r="AG19" s="145"/>
      <c r="AH19" s="145"/>
      <c r="AI19" s="145"/>
      <c r="AJ19" s="145"/>
      <c r="AK19" s="145"/>
      <c r="AL19" s="145"/>
      <c r="AM19" s="148"/>
    </row>
    <row r="20" spans="1:39" s="7" customFormat="1" ht="24" customHeight="1" x14ac:dyDescent="0.45">
      <c r="A20" s="141" t="s">
        <v>17</v>
      </c>
      <c r="B20" s="143"/>
      <c r="C20" s="143"/>
      <c r="D20" s="143"/>
      <c r="E20" s="16" t="str">
        <f>IF(貼付!AA40="","",LEFT(貼付!O40,1))</f>
        <v/>
      </c>
      <c r="F20" s="17" t="str">
        <f>IF(貼付!AA40="","",MID(貼付!O40,2,1))</f>
        <v/>
      </c>
      <c r="G20" s="17" t="str">
        <f>IF(貼付!AA40="","",MID(貼付!O40,3,1))</f>
        <v/>
      </c>
      <c r="H20" s="17" t="str">
        <f>IF(貼付!AA40="","",MID(貼付!O40,4,1))</f>
        <v/>
      </c>
      <c r="I20" s="17" t="str">
        <f>IF(貼付!AA40="","",MID(貼付!O40,5,1))</f>
        <v/>
      </c>
      <c r="J20" s="17" t="str">
        <f>IF(貼付!AA40="","",MID(貼付!O40,6,1))</f>
        <v/>
      </c>
      <c r="K20" s="17" t="str">
        <f>IF(貼付!AA40="","",MID(貼付!O40,7,1))</f>
        <v/>
      </c>
      <c r="L20" s="17" t="str">
        <f>IF(貼付!AA40="","",MID(貼付!O40,8,1))</f>
        <v/>
      </c>
      <c r="M20" s="18" t="str">
        <f>IF(貼付!AA40="","",MID(貼付!O40,9,1))</f>
        <v/>
      </c>
      <c r="N20" s="142" t="s">
        <v>17</v>
      </c>
      <c r="O20" s="143"/>
      <c r="P20" s="143"/>
      <c r="Q20" s="143"/>
      <c r="R20" s="16" t="str">
        <f>IF(貼付!AA55="","",LEFT(貼付!O55,1))</f>
        <v/>
      </c>
      <c r="S20" s="17" t="str">
        <f>IF(貼付!AA55="","",MID(貼付!O55,2,1))</f>
        <v/>
      </c>
      <c r="T20" s="17" t="str">
        <f>IF(貼付!AA55="","",MID(貼付!O55,3,1))</f>
        <v/>
      </c>
      <c r="U20" s="17" t="str">
        <f>IF(貼付!AA55="","",MID(貼付!O55,4,1))</f>
        <v/>
      </c>
      <c r="V20" s="17" t="str">
        <f>IF(貼付!AA55="","",MID(貼付!O55,5,1))</f>
        <v/>
      </c>
      <c r="W20" s="17" t="str">
        <f>IF(貼付!AA55="","",MID(貼付!O55,6,1))</f>
        <v/>
      </c>
      <c r="X20" s="17" t="str">
        <f>IF(貼付!AA55="","",MID(貼付!O55,7,1))</f>
        <v/>
      </c>
      <c r="Y20" s="17" t="str">
        <f>IF(貼付!AA55="","",MID(貼付!O55,8,1))</f>
        <v/>
      </c>
      <c r="Z20" s="18" t="str">
        <f>IF(貼付!AA55="","",MID(貼付!O55,9,1))</f>
        <v/>
      </c>
      <c r="AA20" s="142" t="s">
        <v>17</v>
      </c>
      <c r="AB20" s="142"/>
      <c r="AC20" s="142"/>
      <c r="AD20" s="142"/>
      <c r="AE20" s="16" t="str">
        <f>IF(貼付!AA70="","",LEFT(貼付!O70,1))</f>
        <v/>
      </c>
      <c r="AF20" s="17" t="str">
        <f>IF(貼付!AA70="","",MID(貼付!O70,2,1))</f>
        <v/>
      </c>
      <c r="AG20" s="17" t="str">
        <f>IF(貼付!AA70="","",MID(貼付!O70,3,1))</f>
        <v/>
      </c>
      <c r="AH20" s="17" t="str">
        <f>IF(貼付!AA70="","",MID(貼付!O70,4,1))</f>
        <v/>
      </c>
      <c r="AI20" s="17" t="str">
        <f>IF(貼付!AA70="","",MID(貼付!O70,5,1))</f>
        <v/>
      </c>
      <c r="AJ20" s="17" t="str">
        <f>IF(貼付!AA70="","",MID(貼付!O70,6,1))</f>
        <v/>
      </c>
      <c r="AK20" s="17" t="str">
        <f>IF(貼付!AA70="","",MID(貼付!O70,7,1))</f>
        <v/>
      </c>
      <c r="AL20" s="17" t="str">
        <f>IF(貼付!AA70="","",MID(貼付!O70,8,1))</f>
        <v/>
      </c>
      <c r="AM20" s="73" t="str">
        <f>IF(貼付!AA70="","",MID(貼付!O70,9,1))</f>
        <v/>
      </c>
    </row>
    <row r="21" spans="1:39" s="7" customFormat="1" ht="24" customHeight="1" x14ac:dyDescent="0.45">
      <c r="A21" s="144" t="str">
        <f>IF(貼付!AA41="","",貼付!AA41)</f>
        <v/>
      </c>
      <c r="B21" s="145"/>
      <c r="C21" s="145"/>
      <c r="D21" s="145"/>
      <c r="E21" s="145" t="str">
        <f>IF(貼付!AA41="","",貼付!P41&amp;"　"&amp;貼付!Q41)</f>
        <v/>
      </c>
      <c r="F21" s="145"/>
      <c r="G21" s="145"/>
      <c r="H21" s="145"/>
      <c r="I21" s="145"/>
      <c r="J21" s="145"/>
      <c r="K21" s="145"/>
      <c r="L21" s="145"/>
      <c r="M21" s="145"/>
      <c r="N21" s="145" t="str">
        <f>IF(貼付!AA56="","",貼付!AA56)</f>
        <v/>
      </c>
      <c r="O21" s="145"/>
      <c r="P21" s="145"/>
      <c r="Q21" s="145"/>
      <c r="R21" s="145" t="str">
        <f>IF(貼付!AA56="","",貼付!P56&amp;"　"&amp;貼付!Q56)</f>
        <v/>
      </c>
      <c r="S21" s="145"/>
      <c r="T21" s="145"/>
      <c r="U21" s="145"/>
      <c r="V21" s="145"/>
      <c r="W21" s="145"/>
      <c r="X21" s="145"/>
      <c r="Y21" s="145"/>
      <c r="Z21" s="145"/>
      <c r="AA21" s="145" t="str">
        <f>IF(貼付!AA71="","",貼付!AA71)</f>
        <v/>
      </c>
      <c r="AB21" s="145"/>
      <c r="AC21" s="145"/>
      <c r="AD21" s="145"/>
      <c r="AE21" s="145" t="str">
        <f>IF(貼付!AA71="","",貼付!P71&amp;"　"&amp;貼付!Q71)</f>
        <v/>
      </c>
      <c r="AF21" s="145"/>
      <c r="AG21" s="145"/>
      <c r="AH21" s="145"/>
      <c r="AI21" s="145"/>
      <c r="AJ21" s="145"/>
      <c r="AK21" s="145"/>
      <c r="AL21" s="145"/>
      <c r="AM21" s="148"/>
    </row>
    <row r="22" spans="1:39" s="7" customFormat="1" ht="24" customHeight="1" x14ac:dyDescent="0.45">
      <c r="A22" s="141" t="s">
        <v>17</v>
      </c>
      <c r="B22" s="143"/>
      <c r="C22" s="143"/>
      <c r="D22" s="143"/>
      <c r="E22" s="16" t="str">
        <f>IF(貼付!AA41="","",LEFT(貼付!O41,1))</f>
        <v/>
      </c>
      <c r="F22" s="17" t="str">
        <f>IF(貼付!AA41="","",MID(貼付!O41,2,1))</f>
        <v/>
      </c>
      <c r="G22" s="17" t="str">
        <f>IF(貼付!AA41="","",MID(貼付!O41,3,1))</f>
        <v/>
      </c>
      <c r="H22" s="17" t="str">
        <f>IF(貼付!AA41="","",MID(貼付!O41,4,1))</f>
        <v/>
      </c>
      <c r="I22" s="17" t="str">
        <f>IF(貼付!AA41="","",MID(貼付!O41,5,1))</f>
        <v/>
      </c>
      <c r="J22" s="17" t="str">
        <f>IF(貼付!AA41="","",MID(貼付!O41,6,1))</f>
        <v/>
      </c>
      <c r="K22" s="17" t="str">
        <f>IF(貼付!AA41="","",MID(貼付!O41,7,1))</f>
        <v/>
      </c>
      <c r="L22" s="17" t="str">
        <f>IF(貼付!AA41="","",MID(貼付!O41,8,1))</f>
        <v/>
      </c>
      <c r="M22" s="18" t="str">
        <f>IF(貼付!AA41="","",MID(貼付!O41,9,1))</f>
        <v/>
      </c>
      <c r="N22" s="142" t="s">
        <v>17</v>
      </c>
      <c r="O22" s="143"/>
      <c r="P22" s="143"/>
      <c r="Q22" s="143"/>
      <c r="R22" s="16" t="str">
        <f>IF(貼付!AA56="","",LEFT(貼付!O56,1))</f>
        <v/>
      </c>
      <c r="S22" s="17" t="str">
        <f>IF(貼付!AA56="","",MID(貼付!O56,2,1))</f>
        <v/>
      </c>
      <c r="T22" s="17" t="str">
        <f>IF(貼付!AA56="","",MID(貼付!O56,3,1))</f>
        <v/>
      </c>
      <c r="U22" s="17" t="str">
        <f>IF(貼付!AA56="","",MID(貼付!O56,4,1))</f>
        <v/>
      </c>
      <c r="V22" s="17" t="str">
        <f>IF(貼付!AA56="","",MID(貼付!O56,5,1))</f>
        <v/>
      </c>
      <c r="W22" s="17" t="str">
        <f>IF(貼付!AA56="","",MID(貼付!O56,6,1))</f>
        <v/>
      </c>
      <c r="X22" s="17" t="str">
        <f>IF(貼付!AA56="","",MID(貼付!O56,7,1))</f>
        <v/>
      </c>
      <c r="Y22" s="17" t="str">
        <f>IF(貼付!AA56="","",MID(貼付!O56,8,1))</f>
        <v/>
      </c>
      <c r="Z22" s="18" t="str">
        <f>IF(貼付!AA56="","",MID(貼付!O56,9,1))</f>
        <v/>
      </c>
      <c r="AA22" s="142" t="s">
        <v>17</v>
      </c>
      <c r="AB22" s="142"/>
      <c r="AC22" s="142"/>
      <c r="AD22" s="142"/>
      <c r="AE22" s="16" t="str">
        <f>IF(貼付!AA71="","",LEFT(貼付!O71,1))</f>
        <v/>
      </c>
      <c r="AF22" s="17" t="str">
        <f>IF(貼付!AA71="","",MID(貼付!O71,2,1))</f>
        <v/>
      </c>
      <c r="AG22" s="17" t="str">
        <f>IF(貼付!AA71="","",MID(貼付!O71,3,1))</f>
        <v/>
      </c>
      <c r="AH22" s="17" t="str">
        <f>IF(貼付!AA71="","",MID(貼付!O71,4,1))</f>
        <v/>
      </c>
      <c r="AI22" s="17" t="str">
        <f>IF(貼付!AA71="","",MID(貼付!O71,5,1))</f>
        <v/>
      </c>
      <c r="AJ22" s="17" t="str">
        <f>IF(貼付!AA71="","",MID(貼付!O71,6,1))</f>
        <v/>
      </c>
      <c r="AK22" s="17" t="str">
        <f>IF(貼付!AA71="","",MID(貼付!O71,7,1))</f>
        <v/>
      </c>
      <c r="AL22" s="17" t="str">
        <f>IF(貼付!AA71="","",MID(貼付!O71,8,1))</f>
        <v/>
      </c>
      <c r="AM22" s="73" t="str">
        <f>IF(貼付!AA71="","",MID(貼付!O71,9,1))</f>
        <v/>
      </c>
    </row>
    <row r="23" spans="1:39" s="7" customFormat="1" ht="24" customHeight="1" x14ac:dyDescent="0.45">
      <c r="A23" s="144" t="str">
        <f>IF(貼付!AA42="","",貼付!AA42)</f>
        <v/>
      </c>
      <c r="B23" s="145"/>
      <c r="C23" s="145"/>
      <c r="D23" s="145"/>
      <c r="E23" s="145" t="str">
        <f>IF(貼付!AA42="","",貼付!P42&amp;"　"&amp;貼付!Q42)</f>
        <v/>
      </c>
      <c r="F23" s="145"/>
      <c r="G23" s="145"/>
      <c r="H23" s="145"/>
      <c r="I23" s="145"/>
      <c r="J23" s="145"/>
      <c r="K23" s="145"/>
      <c r="L23" s="145"/>
      <c r="M23" s="145"/>
      <c r="N23" s="145" t="str">
        <f>IF(貼付!AA57="","",貼付!AA57)</f>
        <v/>
      </c>
      <c r="O23" s="145"/>
      <c r="P23" s="145"/>
      <c r="Q23" s="145"/>
      <c r="R23" s="145" t="str">
        <f>IF(貼付!AA57="","",貼付!P57&amp;"　"&amp;貼付!Q57)</f>
        <v/>
      </c>
      <c r="S23" s="145"/>
      <c r="T23" s="145"/>
      <c r="U23" s="145"/>
      <c r="V23" s="145"/>
      <c r="W23" s="145"/>
      <c r="X23" s="145"/>
      <c r="Y23" s="145"/>
      <c r="Z23" s="145"/>
      <c r="AA23" s="145" t="str">
        <f>IF(貼付!AA72="","",貼付!AA72)</f>
        <v/>
      </c>
      <c r="AB23" s="145"/>
      <c r="AC23" s="145"/>
      <c r="AD23" s="145"/>
      <c r="AE23" s="145" t="str">
        <f>IF(貼付!AA72="","",貼付!P72&amp;"　"&amp;貼付!Q72)</f>
        <v/>
      </c>
      <c r="AF23" s="145"/>
      <c r="AG23" s="145"/>
      <c r="AH23" s="145"/>
      <c r="AI23" s="145"/>
      <c r="AJ23" s="145"/>
      <c r="AK23" s="145"/>
      <c r="AL23" s="145"/>
      <c r="AM23" s="148"/>
    </row>
    <row r="24" spans="1:39" s="7" customFormat="1" ht="24" customHeight="1" x14ac:dyDescent="0.45">
      <c r="A24" s="141" t="s">
        <v>17</v>
      </c>
      <c r="B24" s="143"/>
      <c r="C24" s="143"/>
      <c r="D24" s="143"/>
      <c r="E24" s="16" t="str">
        <f>IF(貼付!AA42="","",LEFT(貼付!O42,1))</f>
        <v/>
      </c>
      <c r="F24" s="17" t="str">
        <f>IF(貼付!AA42="","",MID(貼付!O42,2,1))</f>
        <v/>
      </c>
      <c r="G24" s="17" t="str">
        <f>IF(貼付!AA42="","",MID(貼付!O42,3,1))</f>
        <v/>
      </c>
      <c r="H24" s="17" t="str">
        <f>IF(貼付!AA42="","",MID(貼付!O42,4,1))</f>
        <v/>
      </c>
      <c r="I24" s="17" t="str">
        <f>IF(貼付!AA42="","",MID(貼付!O42,5,1))</f>
        <v/>
      </c>
      <c r="J24" s="17" t="str">
        <f>IF(貼付!AA42="","",MID(貼付!O42,6,1))</f>
        <v/>
      </c>
      <c r="K24" s="17" t="str">
        <f>IF(貼付!AA42="","",MID(貼付!O42,7,1))</f>
        <v/>
      </c>
      <c r="L24" s="17" t="str">
        <f>IF(貼付!AA42="","",MID(貼付!O42,8,1))</f>
        <v/>
      </c>
      <c r="M24" s="18" t="str">
        <f>IF(貼付!AA42="","",MID(貼付!O42,9,1))</f>
        <v/>
      </c>
      <c r="N24" s="142" t="s">
        <v>17</v>
      </c>
      <c r="O24" s="143"/>
      <c r="P24" s="143"/>
      <c r="Q24" s="143"/>
      <c r="R24" s="16" t="str">
        <f>IF(貼付!AA57="","",LEFT(貼付!O57,1))</f>
        <v/>
      </c>
      <c r="S24" s="17" t="str">
        <f>IF(貼付!AA57="","",MID(貼付!O57,2,1))</f>
        <v/>
      </c>
      <c r="T24" s="17" t="str">
        <f>IF(貼付!AA57="","",MID(貼付!O57,3,1))</f>
        <v/>
      </c>
      <c r="U24" s="17" t="str">
        <f>IF(貼付!AA57="","",MID(貼付!O57,4,1))</f>
        <v/>
      </c>
      <c r="V24" s="17" t="str">
        <f>IF(貼付!AA57="","",MID(貼付!O57,5,1))</f>
        <v/>
      </c>
      <c r="W24" s="17" t="str">
        <f>IF(貼付!AA57="","",MID(貼付!O57,6,1))</f>
        <v/>
      </c>
      <c r="X24" s="17" t="str">
        <f>IF(貼付!AA57="","",MID(貼付!O57,7,1))</f>
        <v/>
      </c>
      <c r="Y24" s="17" t="str">
        <f>IF(貼付!AA57="","",MID(貼付!O57,8,1))</f>
        <v/>
      </c>
      <c r="Z24" s="18" t="str">
        <f>IF(貼付!AA57="","",MID(貼付!O57,9,1))</f>
        <v/>
      </c>
      <c r="AA24" s="142" t="s">
        <v>17</v>
      </c>
      <c r="AB24" s="142"/>
      <c r="AC24" s="142"/>
      <c r="AD24" s="142"/>
      <c r="AE24" s="16" t="str">
        <f>IF(貼付!AA72="","",LEFT(貼付!O72,1))</f>
        <v/>
      </c>
      <c r="AF24" s="17" t="str">
        <f>IF(貼付!AA72="","",MID(貼付!O72,2,1))</f>
        <v/>
      </c>
      <c r="AG24" s="17" t="str">
        <f>IF(貼付!AA72="","",MID(貼付!O72,3,1))</f>
        <v/>
      </c>
      <c r="AH24" s="17" t="str">
        <f>IF(貼付!AA72="","",MID(貼付!O72,4,1))</f>
        <v/>
      </c>
      <c r="AI24" s="17" t="str">
        <f>IF(貼付!AA72="","",MID(貼付!O72,5,1))</f>
        <v/>
      </c>
      <c r="AJ24" s="17" t="str">
        <f>IF(貼付!AA72="","",MID(貼付!O72,6,1))</f>
        <v/>
      </c>
      <c r="AK24" s="17" t="str">
        <f>IF(貼付!AA72="","",MID(貼付!O72,7,1))</f>
        <v/>
      </c>
      <c r="AL24" s="17" t="str">
        <f>IF(貼付!AA72="","",MID(貼付!O72,8,1))</f>
        <v/>
      </c>
      <c r="AM24" s="73" t="str">
        <f>IF(貼付!AA72="","",MID(貼付!O72,9,1))</f>
        <v/>
      </c>
    </row>
    <row r="25" spans="1:39" s="7" customFormat="1" ht="24" customHeight="1" x14ac:dyDescent="0.45">
      <c r="A25" s="144" t="str">
        <f>IF(貼付!AA43="","",貼付!AA43)</f>
        <v/>
      </c>
      <c r="B25" s="145"/>
      <c r="C25" s="145"/>
      <c r="D25" s="145"/>
      <c r="E25" s="145" t="str">
        <f>IF(貼付!AA43="","",貼付!P43&amp;"　"&amp;貼付!Q43)</f>
        <v/>
      </c>
      <c r="F25" s="145"/>
      <c r="G25" s="145"/>
      <c r="H25" s="145"/>
      <c r="I25" s="145"/>
      <c r="J25" s="145"/>
      <c r="K25" s="145"/>
      <c r="L25" s="145"/>
      <c r="M25" s="145"/>
      <c r="N25" s="145" t="str">
        <f>IF(貼付!AA58="","",貼付!AA58)</f>
        <v/>
      </c>
      <c r="O25" s="145"/>
      <c r="P25" s="145"/>
      <c r="Q25" s="145"/>
      <c r="R25" s="145" t="str">
        <f>IF(貼付!AA58="","",貼付!P58&amp;"　"&amp;貼付!Q58)</f>
        <v/>
      </c>
      <c r="S25" s="145"/>
      <c r="T25" s="145"/>
      <c r="U25" s="145"/>
      <c r="V25" s="145"/>
      <c r="W25" s="145"/>
      <c r="X25" s="145"/>
      <c r="Y25" s="145"/>
      <c r="Z25" s="145"/>
      <c r="AA25" s="145" t="str">
        <f>IF(貼付!AA73="","",貼付!AA73)</f>
        <v/>
      </c>
      <c r="AB25" s="145"/>
      <c r="AC25" s="145"/>
      <c r="AD25" s="145"/>
      <c r="AE25" s="145" t="str">
        <f>IF(貼付!AA73="","",貼付!P73&amp;"　"&amp;貼付!Q73)</f>
        <v/>
      </c>
      <c r="AF25" s="145"/>
      <c r="AG25" s="145"/>
      <c r="AH25" s="145"/>
      <c r="AI25" s="145"/>
      <c r="AJ25" s="145"/>
      <c r="AK25" s="145"/>
      <c r="AL25" s="145"/>
      <c r="AM25" s="148"/>
    </row>
    <row r="26" spans="1:39" s="7" customFormat="1" ht="24" customHeight="1" x14ac:dyDescent="0.45">
      <c r="A26" s="141" t="s">
        <v>17</v>
      </c>
      <c r="B26" s="143"/>
      <c r="C26" s="143"/>
      <c r="D26" s="143"/>
      <c r="E26" s="16" t="str">
        <f>IF(貼付!AA43="","",LEFT(貼付!O43,1))</f>
        <v/>
      </c>
      <c r="F26" s="17" t="str">
        <f>IF(貼付!AA43="","",MID(貼付!O43,2,1))</f>
        <v/>
      </c>
      <c r="G26" s="17" t="str">
        <f>IF(貼付!AA43="","",MID(貼付!O43,3,1))</f>
        <v/>
      </c>
      <c r="H26" s="17" t="str">
        <f>IF(貼付!AA43="","",MID(貼付!O43,4,1))</f>
        <v/>
      </c>
      <c r="I26" s="17" t="str">
        <f>IF(貼付!AA43="","",MID(貼付!O43,5,1))</f>
        <v/>
      </c>
      <c r="J26" s="17" t="str">
        <f>IF(貼付!AA43="","",MID(貼付!O43,6,1))</f>
        <v/>
      </c>
      <c r="K26" s="17" t="str">
        <f>IF(貼付!AA43="","",MID(貼付!O43,7,1))</f>
        <v/>
      </c>
      <c r="L26" s="17" t="str">
        <f>IF(貼付!AA43="","",MID(貼付!O43,8,1))</f>
        <v/>
      </c>
      <c r="M26" s="18" t="str">
        <f>IF(貼付!AA43="","",MID(貼付!O43,9,1))</f>
        <v/>
      </c>
      <c r="N26" s="142" t="s">
        <v>17</v>
      </c>
      <c r="O26" s="143"/>
      <c r="P26" s="143"/>
      <c r="Q26" s="143"/>
      <c r="R26" s="16" t="str">
        <f>IF(貼付!AA58="","",LEFT(貼付!O58,1))</f>
        <v/>
      </c>
      <c r="S26" s="17" t="str">
        <f>IF(貼付!AA58="","",MID(貼付!O58,2,1))</f>
        <v/>
      </c>
      <c r="T26" s="17" t="str">
        <f>IF(貼付!AA58="","",MID(貼付!O58,3,1))</f>
        <v/>
      </c>
      <c r="U26" s="17" t="str">
        <f>IF(貼付!AA58="","",MID(貼付!O58,4,1))</f>
        <v/>
      </c>
      <c r="V26" s="17" t="str">
        <f>IF(貼付!AA58="","",MID(貼付!O58,5,1))</f>
        <v/>
      </c>
      <c r="W26" s="17" t="str">
        <f>IF(貼付!AA58="","",MID(貼付!O58,6,1))</f>
        <v/>
      </c>
      <c r="X26" s="17" t="str">
        <f>IF(貼付!AA58="","",MID(貼付!O58,7,1))</f>
        <v/>
      </c>
      <c r="Y26" s="17" t="str">
        <f>IF(貼付!AA58="","",MID(貼付!O58,8,1))</f>
        <v/>
      </c>
      <c r="Z26" s="18" t="str">
        <f>IF(貼付!AA58="","",MID(貼付!O58,9,1))</f>
        <v/>
      </c>
      <c r="AA26" s="142" t="s">
        <v>17</v>
      </c>
      <c r="AB26" s="142"/>
      <c r="AC26" s="142"/>
      <c r="AD26" s="142"/>
      <c r="AE26" s="16" t="str">
        <f>IF(貼付!AA73="","",LEFT(貼付!O73,1))</f>
        <v/>
      </c>
      <c r="AF26" s="17" t="str">
        <f>IF(貼付!AA73="","",MID(貼付!O73,2,1))</f>
        <v/>
      </c>
      <c r="AG26" s="17" t="str">
        <f>IF(貼付!AA73="","",MID(貼付!O73,3,1))</f>
        <v/>
      </c>
      <c r="AH26" s="17" t="str">
        <f>IF(貼付!AA73="","",MID(貼付!O73,4,1))</f>
        <v/>
      </c>
      <c r="AI26" s="17" t="str">
        <f>IF(貼付!AA73="","",MID(貼付!O73,5,1))</f>
        <v/>
      </c>
      <c r="AJ26" s="17" t="str">
        <f>IF(貼付!AA73="","",MID(貼付!O73,6,1))</f>
        <v/>
      </c>
      <c r="AK26" s="17" t="str">
        <f>IF(貼付!AA73="","",MID(貼付!O73,7,1))</f>
        <v/>
      </c>
      <c r="AL26" s="17" t="str">
        <f>IF(貼付!AA73="","",MID(貼付!O73,8,1))</f>
        <v/>
      </c>
      <c r="AM26" s="73" t="str">
        <f>IF(貼付!AA73="","",MID(貼付!O73,9,1))</f>
        <v/>
      </c>
    </row>
    <row r="27" spans="1:39" s="7" customFormat="1" ht="24" customHeight="1" x14ac:dyDescent="0.45">
      <c r="A27" s="144" t="str">
        <f>IF(貼付!AA44="","",貼付!AA44)</f>
        <v/>
      </c>
      <c r="B27" s="145"/>
      <c r="C27" s="145"/>
      <c r="D27" s="145"/>
      <c r="E27" s="145" t="str">
        <f>IF(貼付!AA44="","",貼付!P44&amp;"　"&amp;貼付!Q44)</f>
        <v/>
      </c>
      <c r="F27" s="145"/>
      <c r="G27" s="145"/>
      <c r="H27" s="145"/>
      <c r="I27" s="145"/>
      <c r="J27" s="145"/>
      <c r="K27" s="145"/>
      <c r="L27" s="145"/>
      <c r="M27" s="145"/>
      <c r="N27" s="145" t="str">
        <f>IF(貼付!AA59="","",貼付!AA59)</f>
        <v/>
      </c>
      <c r="O27" s="145"/>
      <c r="P27" s="145"/>
      <c r="Q27" s="145"/>
      <c r="R27" s="145" t="str">
        <f>IF(貼付!AA59="","",貼付!P59&amp;"　"&amp;貼付!Q59)</f>
        <v/>
      </c>
      <c r="S27" s="145"/>
      <c r="T27" s="145"/>
      <c r="U27" s="145"/>
      <c r="V27" s="145"/>
      <c r="W27" s="145"/>
      <c r="X27" s="145"/>
      <c r="Y27" s="145"/>
      <c r="Z27" s="145"/>
      <c r="AA27" s="145" t="str">
        <f>IF(貼付!AA74="","",貼付!AA74)</f>
        <v/>
      </c>
      <c r="AB27" s="145"/>
      <c r="AC27" s="145"/>
      <c r="AD27" s="145"/>
      <c r="AE27" s="145" t="str">
        <f>IF(貼付!AA74="","",貼付!P74&amp;"　"&amp;貼付!Q74)</f>
        <v/>
      </c>
      <c r="AF27" s="145"/>
      <c r="AG27" s="145"/>
      <c r="AH27" s="145"/>
      <c r="AI27" s="145"/>
      <c r="AJ27" s="145"/>
      <c r="AK27" s="145"/>
      <c r="AL27" s="145"/>
      <c r="AM27" s="148"/>
    </row>
    <row r="28" spans="1:39" s="7" customFormat="1" ht="24" customHeight="1" x14ac:dyDescent="0.45">
      <c r="A28" s="141" t="s">
        <v>17</v>
      </c>
      <c r="B28" s="143"/>
      <c r="C28" s="143"/>
      <c r="D28" s="143"/>
      <c r="E28" s="16" t="str">
        <f>IF(貼付!AA44="","",LEFT(貼付!O44,1))</f>
        <v/>
      </c>
      <c r="F28" s="17" t="str">
        <f>IF(貼付!AA44="","",MID(貼付!O44,2,1))</f>
        <v/>
      </c>
      <c r="G28" s="17" t="str">
        <f>IF(貼付!AA44="","",MID(貼付!O44,3,1))</f>
        <v/>
      </c>
      <c r="H28" s="17" t="str">
        <f>IF(貼付!AA44="","",MID(貼付!O44,4,1))</f>
        <v/>
      </c>
      <c r="I28" s="17" t="str">
        <f>IF(貼付!AA44="","",MID(貼付!O44,5,1))</f>
        <v/>
      </c>
      <c r="J28" s="17" t="str">
        <f>IF(貼付!AA44="","",MID(貼付!O44,6,1))</f>
        <v/>
      </c>
      <c r="K28" s="17" t="str">
        <f>IF(貼付!AA44="","",MID(貼付!O44,7,1))</f>
        <v/>
      </c>
      <c r="L28" s="17" t="str">
        <f>IF(貼付!AA44="","",MID(貼付!O44,8,1))</f>
        <v/>
      </c>
      <c r="M28" s="18" t="str">
        <f>IF(貼付!AA44="","",MID(貼付!O44,9,1))</f>
        <v/>
      </c>
      <c r="N28" s="142" t="s">
        <v>17</v>
      </c>
      <c r="O28" s="143"/>
      <c r="P28" s="143"/>
      <c r="Q28" s="143"/>
      <c r="R28" s="16" t="str">
        <f>IF(貼付!AA59="","",LEFT(貼付!O59,1))</f>
        <v/>
      </c>
      <c r="S28" s="17" t="str">
        <f>IF(貼付!AA59="","",MID(貼付!O59,2,1))</f>
        <v/>
      </c>
      <c r="T28" s="17" t="str">
        <f>IF(貼付!AA59="","",MID(貼付!O59,3,1))</f>
        <v/>
      </c>
      <c r="U28" s="17" t="str">
        <f>IF(貼付!AA59="","",MID(貼付!O59,4,1))</f>
        <v/>
      </c>
      <c r="V28" s="17" t="str">
        <f>IF(貼付!AA59="","",MID(貼付!O59,5,1))</f>
        <v/>
      </c>
      <c r="W28" s="17" t="str">
        <f>IF(貼付!AA59="","",MID(貼付!O59,6,1))</f>
        <v/>
      </c>
      <c r="X28" s="17" t="str">
        <f>IF(貼付!AA59="","",MID(貼付!O59,7,1))</f>
        <v/>
      </c>
      <c r="Y28" s="17" t="str">
        <f>IF(貼付!AA59="","",MID(貼付!O59,8,1))</f>
        <v/>
      </c>
      <c r="Z28" s="18" t="str">
        <f>IF(貼付!AA59="","",MID(貼付!O59,9,1))</f>
        <v/>
      </c>
      <c r="AA28" s="142" t="s">
        <v>17</v>
      </c>
      <c r="AB28" s="142"/>
      <c r="AC28" s="142"/>
      <c r="AD28" s="142"/>
      <c r="AE28" s="16" t="str">
        <f>IF(貼付!AA74="","",LEFT(貼付!O74,1))</f>
        <v/>
      </c>
      <c r="AF28" s="17" t="str">
        <f>IF(貼付!AA74="","",MID(貼付!O74,2,1))</f>
        <v/>
      </c>
      <c r="AG28" s="17" t="str">
        <f>IF(貼付!AA74="","",MID(貼付!O74,3,1))</f>
        <v/>
      </c>
      <c r="AH28" s="17" t="str">
        <f>IF(貼付!AA74="","",MID(貼付!O74,4,1))</f>
        <v/>
      </c>
      <c r="AI28" s="17" t="str">
        <f>IF(貼付!AA74="","",MID(貼付!O74,5,1))</f>
        <v/>
      </c>
      <c r="AJ28" s="17" t="str">
        <f>IF(貼付!AA74="","",MID(貼付!O74,6,1))</f>
        <v/>
      </c>
      <c r="AK28" s="17" t="str">
        <f>IF(貼付!AA74="","",MID(貼付!O74,7,1))</f>
        <v/>
      </c>
      <c r="AL28" s="17" t="str">
        <f>IF(貼付!AA74="","",MID(貼付!O74,8,1))</f>
        <v/>
      </c>
      <c r="AM28" s="73" t="str">
        <f>IF(貼付!AA74="","",MID(貼付!O74,9,1))</f>
        <v/>
      </c>
    </row>
    <row r="29" spans="1:39" s="7" customFormat="1" ht="24" customHeight="1" x14ac:dyDescent="0.45">
      <c r="A29" s="144" t="str">
        <f>IF(貼付!AA45="","",貼付!AA45)</f>
        <v/>
      </c>
      <c r="B29" s="145"/>
      <c r="C29" s="145"/>
      <c r="D29" s="145"/>
      <c r="E29" s="145" t="str">
        <f>IF(貼付!AA45="","",貼付!P45&amp;"　"&amp;貼付!Q45)</f>
        <v/>
      </c>
      <c r="F29" s="145"/>
      <c r="G29" s="145"/>
      <c r="H29" s="145"/>
      <c r="I29" s="145"/>
      <c r="J29" s="145"/>
      <c r="K29" s="145"/>
      <c r="L29" s="145"/>
      <c r="M29" s="145"/>
      <c r="N29" s="145" t="str">
        <f>IF(貼付!AA60="","",貼付!AA60)</f>
        <v/>
      </c>
      <c r="O29" s="145"/>
      <c r="P29" s="145"/>
      <c r="Q29" s="145"/>
      <c r="R29" s="145" t="str">
        <f>IF(貼付!AA60="","",貼付!P60&amp;"　"&amp;貼付!Q60)</f>
        <v/>
      </c>
      <c r="S29" s="145"/>
      <c r="T29" s="145"/>
      <c r="U29" s="145"/>
      <c r="V29" s="145"/>
      <c r="W29" s="145"/>
      <c r="X29" s="145"/>
      <c r="Y29" s="145"/>
      <c r="Z29" s="145"/>
      <c r="AA29" s="145" t="str">
        <f>IF(貼付!AA75="","",貼付!AA75)</f>
        <v/>
      </c>
      <c r="AB29" s="145"/>
      <c r="AC29" s="145"/>
      <c r="AD29" s="145"/>
      <c r="AE29" s="145" t="str">
        <f>IF(貼付!AA75="","",貼付!P75&amp;"　"&amp;貼付!Q75)</f>
        <v/>
      </c>
      <c r="AF29" s="145"/>
      <c r="AG29" s="145"/>
      <c r="AH29" s="145"/>
      <c r="AI29" s="145"/>
      <c r="AJ29" s="145"/>
      <c r="AK29" s="145"/>
      <c r="AL29" s="145"/>
      <c r="AM29" s="148"/>
    </row>
    <row r="30" spans="1:39" s="7" customFormat="1" ht="24" customHeight="1" x14ac:dyDescent="0.45">
      <c r="A30" s="141" t="s">
        <v>17</v>
      </c>
      <c r="B30" s="143"/>
      <c r="C30" s="143"/>
      <c r="D30" s="143"/>
      <c r="E30" s="16" t="str">
        <f>IF(貼付!AA45="","",LEFT(貼付!O45,1))</f>
        <v/>
      </c>
      <c r="F30" s="17" t="str">
        <f>IF(貼付!AA45="","",MID(貼付!O45,2,1))</f>
        <v/>
      </c>
      <c r="G30" s="17" t="str">
        <f>IF(貼付!AA45="","",MID(貼付!O45,3,1))</f>
        <v/>
      </c>
      <c r="H30" s="17" t="str">
        <f>IF(貼付!AA45="","",MID(貼付!O45,4,1))</f>
        <v/>
      </c>
      <c r="I30" s="17" t="str">
        <f>IF(貼付!AA45="","",MID(貼付!O45,5,1))</f>
        <v/>
      </c>
      <c r="J30" s="17" t="str">
        <f>IF(貼付!AA45="","",MID(貼付!O45,6,1))</f>
        <v/>
      </c>
      <c r="K30" s="17" t="str">
        <f>IF(貼付!AA45="","",MID(貼付!O45,7,1))</f>
        <v/>
      </c>
      <c r="L30" s="17" t="str">
        <f>IF(貼付!AA45="","",MID(貼付!O45,8,1))</f>
        <v/>
      </c>
      <c r="M30" s="18" t="str">
        <f>IF(貼付!AA45="","",MID(貼付!O45,9,1))</f>
        <v/>
      </c>
      <c r="N30" s="142" t="s">
        <v>17</v>
      </c>
      <c r="O30" s="143"/>
      <c r="P30" s="143"/>
      <c r="Q30" s="143"/>
      <c r="R30" s="16" t="str">
        <f>IF(貼付!AA60="","",LEFT(貼付!O60,1))</f>
        <v/>
      </c>
      <c r="S30" s="17" t="str">
        <f>IF(貼付!AA60="","",MID(貼付!O60,2,1))</f>
        <v/>
      </c>
      <c r="T30" s="17" t="str">
        <f>IF(貼付!AA60="","",MID(貼付!O60,3,1))</f>
        <v/>
      </c>
      <c r="U30" s="17" t="str">
        <f>IF(貼付!AA60="","",MID(貼付!O60,4,1))</f>
        <v/>
      </c>
      <c r="V30" s="17" t="str">
        <f>IF(貼付!AA60="","",MID(貼付!O60,5,1))</f>
        <v/>
      </c>
      <c r="W30" s="17" t="str">
        <f>IF(貼付!AA60="","",MID(貼付!O60,6,1))</f>
        <v/>
      </c>
      <c r="X30" s="17" t="str">
        <f>IF(貼付!AA60="","",MID(貼付!O60,7,1))</f>
        <v/>
      </c>
      <c r="Y30" s="17" t="str">
        <f>IF(貼付!AA60="","",MID(貼付!O60,8,1))</f>
        <v/>
      </c>
      <c r="Z30" s="18" t="str">
        <f>IF(貼付!AA60="","",MID(貼付!O60,9,1))</f>
        <v/>
      </c>
      <c r="AA30" s="142" t="s">
        <v>17</v>
      </c>
      <c r="AB30" s="142"/>
      <c r="AC30" s="142"/>
      <c r="AD30" s="142"/>
      <c r="AE30" s="16" t="str">
        <f>IF(貼付!AA75="","",LEFT(貼付!O75,1))</f>
        <v/>
      </c>
      <c r="AF30" s="17" t="str">
        <f>IF(貼付!AA75="","",MID(貼付!O75,2,1))</f>
        <v/>
      </c>
      <c r="AG30" s="17" t="str">
        <f>IF(貼付!AA75="","",MID(貼付!O75,3,1))</f>
        <v/>
      </c>
      <c r="AH30" s="17" t="str">
        <f>IF(貼付!AA75="","",MID(貼付!O75,4,1))</f>
        <v/>
      </c>
      <c r="AI30" s="17" t="str">
        <f>IF(貼付!AA75="","",MID(貼付!O75,5,1))</f>
        <v/>
      </c>
      <c r="AJ30" s="17" t="str">
        <f>IF(貼付!AA75="","",MID(貼付!O75,6,1))</f>
        <v/>
      </c>
      <c r="AK30" s="17" t="str">
        <f>IF(貼付!AA75="","",MID(貼付!O75,7,1))</f>
        <v/>
      </c>
      <c r="AL30" s="17" t="str">
        <f>IF(貼付!AA75="","",MID(貼付!O75,8,1))</f>
        <v/>
      </c>
      <c r="AM30" s="73" t="str">
        <f>IF(貼付!AA75="","",MID(貼付!O75,9,1))</f>
        <v/>
      </c>
    </row>
    <row r="31" spans="1:39" s="7" customFormat="1" ht="24" customHeight="1" x14ac:dyDescent="0.45">
      <c r="A31" s="144" t="str">
        <f>IF(貼付!AA46="","",貼付!AA46)</f>
        <v/>
      </c>
      <c r="B31" s="145"/>
      <c r="C31" s="145"/>
      <c r="D31" s="145"/>
      <c r="E31" s="145" t="str">
        <f>IF(貼付!AA46="","",貼付!P46&amp;"　"&amp;貼付!Q46)</f>
        <v/>
      </c>
      <c r="F31" s="145"/>
      <c r="G31" s="145"/>
      <c r="H31" s="145"/>
      <c r="I31" s="145"/>
      <c r="J31" s="145"/>
      <c r="K31" s="145"/>
      <c r="L31" s="145"/>
      <c r="M31" s="145"/>
      <c r="N31" s="145" t="str">
        <f>IF(貼付!AA61="","",貼付!AA61)</f>
        <v/>
      </c>
      <c r="O31" s="145"/>
      <c r="P31" s="145"/>
      <c r="Q31" s="145"/>
      <c r="R31" s="145" t="str">
        <f>IF(貼付!AA61="","",貼付!P61&amp;"　"&amp;貼付!Q61)</f>
        <v/>
      </c>
      <c r="S31" s="145"/>
      <c r="T31" s="145"/>
      <c r="U31" s="145"/>
      <c r="V31" s="145"/>
      <c r="W31" s="145"/>
      <c r="X31" s="145"/>
      <c r="Y31" s="145"/>
      <c r="Z31" s="145"/>
      <c r="AA31" s="145" t="str">
        <f>IF(貼付!AA76="","",貼付!AA76)</f>
        <v/>
      </c>
      <c r="AB31" s="145"/>
      <c r="AC31" s="145"/>
      <c r="AD31" s="145"/>
      <c r="AE31" s="145" t="str">
        <f>IF(貼付!AA76="","",貼付!P76&amp;"　"&amp;貼付!Q76)</f>
        <v/>
      </c>
      <c r="AF31" s="145"/>
      <c r="AG31" s="145"/>
      <c r="AH31" s="145"/>
      <c r="AI31" s="145"/>
      <c r="AJ31" s="145"/>
      <c r="AK31" s="145"/>
      <c r="AL31" s="145"/>
      <c r="AM31" s="148"/>
    </row>
    <row r="32" spans="1:39" s="7" customFormat="1" ht="24" customHeight="1" x14ac:dyDescent="0.45">
      <c r="A32" s="141" t="s">
        <v>17</v>
      </c>
      <c r="B32" s="143"/>
      <c r="C32" s="143"/>
      <c r="D32" s="143"/>
      <c r="E32" s="16" t="str">
        <f>IF(貼付!AA46="","",LEFT(貼付!O46,1))</f>
        <v/>
      </c>
      <c r="F32" s="17" t="str">
        <f>IF(貼付!AA46="","",MID(貼付!O46,2,1))</f>
        <v/>
      </c>
      <c r="G32" s="17" t="str">
        <f>IF(貼付!AA46="","",MID(貼付!O46,3,1))</f>
        <v/>
      </c>
      <c r="H32" s="17" t="str">
        <f>IF(貼付!AA46="","",MID(貼付!O46,4,1))</f>
        <v/>
      </c>
      <c r="I32" s="17" t="str">
        <f>IF(貼付!AA46="","",MID(貼付!O46,5,1))</f>
        <v/>
      </c>
      <c r="J32" s="17" t="str">
        <f>IF(貼付!AA46="","",MID(貼付!O46,6,1))</f>
        <v/>
      </c>
      <c r="K32" s="17" t="str">
        <f>IF(貼付!AA46="","",MID(貼付!O46,7,1))</f>
        <v/>
      </c>
      <c r="L32" s="17" t="str">
        <f>IF(貼付!AA46="","",MID(貼付!O46,8,1))</f>
        <v/>
      </c>
      <c r="M32" s="18" t="str">
        <f>IF(貼付!AA46="","",MID(貼付!O46,9,1))</f>
        <v/>
      </c>
      <c r="N32" s="142" t="s">
        <v>17</v>
      </c>
      <c r="O32" s="143"/>
      <c r="P32" s="143"/>
      <c r="Q32" s="143"/>
      <c r="R32" s="16" t="str">
        <f>IF(貼付!AA61="","",LEFT(貼付!O61,1))</f>
        <v/>
      </c>
      <c r="S32" s="17" t="str">
        <f>IF(貼付!AA61="","",MID(貼付!O61,2,1))</f>
        <v/>
      </c>
      <c r="T32" s="17" t="str">
        <f>IF(貼付!AA61="","",MID(貼付!O61,3,1))</f>
        <v/>
      </c>
      <c r="U32" s="17" t="str">
        <f>IF(貼付!AA61="","",MID(貼付!O61,4,1))</f>
        <v/>
      </c>
      <c r="V32" s="17" t="str">
        <f>IF(貼付!AA61="","",MID(貼付!O61,5,1))</f>
        <v/>
      </c>
      <c r="W32" s="17" t="str">
        <f>IF(貼付!AA61="","",MID(貼付!O61,6,1))</f>
        <v/>
      </c>
      <c r="X32" s="17" t="str">
        <f>IF(貼付!AA61="","",MID(貼付!O61,7,1))</f>
        <v/>
      </c>
      <c r="Y32" s="17" t="str">
        <f>IF(貼付!AA61="","",MID(貼付!O61,8,1))</f>
        <v/>
      </c>
      <c r="Z32" s="18" t="str">
        <f>IF(貼付!AA61="","",MID(貼付!O61,9,1))</f>
        <v/>
      </c>
      <c r="AA32" s="142" t="s">
        <v>17</v>
      </c>
      <c r="AB32" s="142"/>
      <c r="AC32" s="142"/>
      <c r="AD32" s="142"/>
      <c r="AE32" s="16" t="str">
        <f>IF(貼付!AA76="","",LEFT(貼付!O76,1))</f>
        <v/>
      </c>
      <c r="AF32" s="17" t="str">
        <f>IF(貼付!AA76="","",MID(貼付!O76,2,1))</f>
        <v/>
      </c>
      <c r="AG32" s="17" t="str">
        <f>IF(貼付!AA76="","",MID(貼付!O76,3,1))</f>
        <v/>
      </c>
      <c r="AH32" s="17" t="str">
        <f>IF(貼付!AA76="","",MID(貼付!O76,4,1))</f>
        <v/>
      </c>
      <c r="AI32" s="17" t="str">
        <f>IF(貼付!AA76="","",MID(貼付!O76,5,1))</f>
        <v/>
      </c>
      <c r="AJ32" s="17" t="str">
        <f>IF(貼付!AA76="","",MID(貼付!O76,6,1))</f>
        <v/>
      </c>
      <c r="AK32" s="17" t="str">
        <f>IF(貼付!AA76="","",MID(貼付!O76,7,1))</f>
        <v/>
      </c>
      <c r="AL32" s="17" t="str">
        <f>IF(貼付!AA76="","",MID(貼付!O76,8,1))</f>
        <v/>
      </c>
      <c r="AM32" s="73" t="str">
        <f>IF(貼付!AA76="","",MID(貼付!O76,9,1))</f>
        <v/>
      </c>
    </row>
    <row r="33" spans="1:44" s="7" customFormat="1" ht="24" customHeight="1" x14ac:dyDescent="0.45">
      <c r="A33" s="144" t="str">
        <f>IF(貼付!AA47="","",貼付!AA47)</f>
        <v/>
      </c>
      <c r="B33" s="145"/>
      <c r="C33" s="145"/>
      <c r="D33" s="145"/>
      <c r="E33" s="145" t="str">
        <f>IF(貼付!AA47="","",貼付!P47&amp;"　"&amp;貼付!Q47)</f>
        <v/>
      </c>
      <c r="F33" s="145"/>
      <c r="G33" s="145"/>
      <c r="H33" s="145"/>
      <c r="I33" s="145"/>
      <c r="J33" s="145"/>
      <c r="K33" s="145"/>
      <c r="L33" s="145"/>
      <c r="M33" s="145"/>
      <c r="N33" s="145" t="str">
        <f>IF(貼付!AA62="","",貼付!AA62)</f>
        <v/>
      </c>
      <c r="O33" s="145"/>
      <c r="P33" s="145"/>
      <c r="Q33" s="145"/>
      <c r="R33" s="145" t="str">
        <f>IF(貼付!AA62="","",貼付!P62&amp;"　"&amp;貼付!Q62)</f>
        <v/>
      </c>
      <c r="S33" s="145"/>
      <c r="T33" s="145"/>
      <c r="U33" s="145"/>
      <c r="V33" s="145"/>
      <c r="W33" s="145"/>
      <c r="X33" s="145"/>
      <c r="Y33" s="145"/>
      <c r="Z33" s="145"/>
      <c r="AA33" s="145" t="str">
        <f>IF(貼付!AA77="","",貼付!AA77)</f>
        <v/>
      </c>
      <c r="AB33" s="145"/>
      <c r="AC33" s="145"/>
      <c r="AD33" s="145"/>
      <c r="AE33" s="145" t="str">
        <f>IF(貼付!AA77="","",貼付!P77&amp;"　"&amp;貼付!Q77)</f>
        <v/>
      </c>
      <c r="AF33" s="145"/>
      <c r="AG33" s="145"/>
      <c r="AH33" s="145"/>
      <c r="AI33" s="145"/>
      <c r="AJ33" s="145"/>
      <c r="AK33" s="145"/>
      <c r="AL33" s="145"/>
      <c r="AM33" s="148"/>
    </row>
    <row r="34" spans="1:44" s="7" customFormat="1" ht="24" customHeight="1" x14ac:dyDescent="0.45">
      <c r="A34" s="141" t="s">
        <v>17</v>
      </c>
      <c r="B34" s="143"/>
      <c r="C34" s="143"/>
      <c r="D34" s="143"/>
      <c r="E34" s="16" t="str">
        <f>IF(貼付!AA47="","",LEFT(貼付!O47,1))</f>
        <v/>
      </c>
      <c r="F34" s="17" t="str">
        <f>IF(貼付!AA47="","",MID(貼付!O47,2,1))</f>
        <v/>
      </c>
      <c r="G34" s="17" t="str">
        <f>IF(貼付!AA47="","",MID(貼付!O47,3,1))</f>
        <v/>
      </c>
      <c r="H34" s="17" t="str">
        <f>IF(貼付!AA47="","",MID(貼付!O47,4,1))</f>
        <v/>
      </c>
      <c r="I34" s="17" t="str">
        <f>IF(貼付!AA47="","",MID(貼付!O47,5,1))</f>
        <v/>
      </c>
      <c r="J34" s="17" t="str">
        <f>IF(貼付!AA47="","",MID(貼付!O47,6,1))</f>
        <v/>
      </c>
      <c r="K34" s="17" t="str">
        <f>IF(貼付!AA47="","",MID(貼付!O47,7,1))</f>
        <v/>
      </c>
      <c r="L34" s="17" t="str">
        <f>IF(貼付!AA47="","",MID(貼付!O47,8,1))</f>
        <v/>
      </c>
      <c r="M34" s="18" t="str">
        <f>IF(貼付!AA47="","",MID(貼付!O47,9,1))</f>
        <v/>
      </c>
      <c r="N34" s="142" t="s">
        <v>17</v>
      </c>
      <c r="O34" s="143"/>
      <c r="P34" s="143"/>
      <c r="Q34" s="143"/>
      <c r="R34" s="16" t="str">
        <f>IF(貼付!AA62="","",LEFT(貼付!O62,1))</f>
        <v/>
      </c>
      <c r="S34" s="17" t="str">
        <f>IF(貼付!AA62="","",MID(貼付!O62,2,1))</f>
        <v/>
      </c>
      <c r="T34" s="17" t="str">
        <f>IF(貼付!AA62="","",MID(貼付!O62,3,1))</f>
        <v/>
      </c>
      <c r="U34" s="17" t="str">
        <f>IF(貼付!AA62="","",MID(貼付!O62,4,1))</f>
        <v/>
      </c>
      <c r="V34" s="17" t="str">
        <f>IF(貼付!AA62="","",MID(貼付!O62,5,1))</f>
        <v/>
      </c>
      <c r="W34" s="17" t="str">
        <f>IF(貼付!AA62="","",MID(貼付!O62,6,1))</f>
        <v/>
      </c>
      <c r="X34" s="17" t="str">
        <f>IF(貼付!AA62="","",MID(貼付!O62,7,1))</f>
        <v/>
      </c>
      <c r="Y34" s="17" t="str">
        <f>IF(貼付!AA62="","",MID(貼付!O62,8,1))</f>
        <v/>
      </c>
      <c r="Z34" s="18" t="str">
        <f>IF(貼付!AA62="","",MID(貼付!O62,9,1))</f>
        <v/>
      </c>
      <c r="AA34" s="142" t="s">
        <v>17</v>
      </c>
      <c r="AB34" s="142"/>
      <c r="AC34" s="142"/>
      <c r="AD34" s="142"/>
      <c r="AE34" s="16" t="str">
        <f>IF(貼付!AA77="","",LEFT(貼付!O77,1))</f>
        <v/>
      </c>
      <c r="AF34" s="17" t="str">
        <f>IF(貼付!AA77="","",MID(貼付!O77,2,1))</f>
        <v/>
      </c>
      <c r="AG34" s="17" t="str">
        <f>IF(貼付!AA77="","",MID(貼付!O77,3,1))</f>
        <v/>
      </c>
      <c r="AH34" s="17" t="str">
        <f>IF(貼付!AA77="","",MID(貼付!O77,4,1))</f>
        <v/>
      </c>
      <c r="AI34" s="17" t="str">
        <f>IF(貼付!AA77="","",MID(貼付!O77,5,1))</f>
        <v/>
      </c>
      <c r="AJ34" s="17" t="str">
        <f>IF(貼付!AA77="","",MID(貼付!O77,6,1))</f>
        <v/>
      </c>
      <c r="AK34" s="17" t="str">
        <f>IF(貼付!AA77="","",MID(貼付!O77,7,1))</f>
        <v/>
      </c>
      <c r="AL34" s="17" t="str">
        <f>IF(貼付!AA77="","",MID(貼付!O77,8,1))</f>
        <v/>
      </c>
      <c r="AM34" s="73" t="str">
        <f>IF(貼付!AA77="","",MID(貼付!O77,9,1))</f>
        <v/>
      </c>
    </row>
    <row r="35" spans="1:44" s="7" customFormat="1" ht="24" customHeight="1" x14ac:dyDescent="0.45">
      <c r="A35" s="181" t="str">
        <f>IF(貼付!AA48="","",貼付!AA48)</f>
        <v/>
      </c>
      <c r="B35" s="107"/>
      <c r="C35" s="107"/>
      <c r="D35" s="111"/>
      <c r="E35" s="110" t="str">
        <f>IF(貼付!AA48="","",貼付!P48&amp;"　"&amp;貼付!Q48)</f>
        <v/>
      </c>
      <c r="F35" s="107"/>
      <c r="G35" s="107"/>
      <c r="H35" s="107"/>
      <c r="I35" s="107"/>
      <c r="J35" s="107"/>
      <c r="K35" s="107"/>
      <c r="L35" s="107"/>
      <c r="M35" s="111"/>
      <c r="N35" s="110" t="str">
        <f>IF(貼付!AA63="","",貼付!AA63)</f>
        <v/>
      </c>
      <c r="O35" s="107"/>
      <c r="P35" s="107"/>
      <c r="Q35" s="111"/>
      <c r="R35" s="110" t="str">
        <f>IF(貼付!AA63="","",貼付!P63&amp;"　"&amp;貼付!Q63)</f>
        <v/>
      </c>
      <c r="S35" s="107"/>
      <c r="T35" s="107"/>
      <c r="U35" s="107"/>
      <c r="V35" s="107"/>
      <c r="W35" s="107"/>
      <c r="X35" s="107"/>
      <c r="Y35" s="107"/>
      <c r="Z35" s="111"/>
      <c r="AA35" s="110" t="str">
        <f>IF(貼付!AA78="","",貼付!AA78)</f>
        <v/>
      </c>
      <c r="AB35" s="107"/>
      <c r="AC35" s="107"/>
      <c r="AD35" s="111"/>
      <c r="AE35" s="110" t="str">
        <f>IF(貼付!AA78="","",貼付!P78&amp;"　"&amp;貼付!Q78)</f>
        <v/>
      </c>
      <c r="AF35" s="107"/>
      <c r="AG35" s="107"/>
      <c r="AH35" s="107"/>
      <c r="AI35" s="107"/>
      <c r="AJ35" s="107"/>
      <c r="AK35" s="107"/>
      <c r="AL35" s="107"/>
      <c r="AM35" s="176"/>
    </row>
    <row r="36" spans="1:44" s="7" customFormat="1" ht="24" customHeight="1" thickBot="1" x14ac:dyDescent="0.5">
      <c r="A36" s="177" t="s">
        <v>17</v>
      </c>
      <c r="B36" s="178"/>
      <c r="C36" s="178"/>
      <c r="D36" s="179"/>
      <c r="E36" s="74" t="str">
        <f>IF(貼付!AA48="","",LEFT(貼付!O48,1))</f>
        <v/>
      </c>
      <c r="F36" s="75" t="str">
        <f>IF(貼付!AA48="","",MID(貼付!O48,2,1))</f>
        <v/>
      </c>
      <c r="G36" s="75" t="str">
        <f>IF(貼付!AA48="","",MID(貼付!O48,3,1))</f>
        <v/>
      </c>
      <c r="H36" s="75" t="str">
        <f>IF(貼付!AA48="","",MID(貼付!O48,4,1))</f>
        <v/>
      </c>
      <c r="I36" s="75" t="str">
        <f>IF(貼付!AA48="","",MID(貼付!O48,5,1))</f>
        <v/>
      </c>
      <c r="J36" s="75" t="str">
        <f>IF(貼付!AA48="","",MID(貼付!O48,6,1))</f>
        <v/>
      </c>
      <c r="K36" s="75" t="str">
        <f>IF(貼付!AA48="","",MID(貼付!O48,7,1))</f>
        <v/>
      </c>
      <c r="L36" s="75" t="str">
        <f>IF(貼付!AA48="","",MID(貼付!O48,8,1))</f>
        <v/>
      </c>
      <c r="M36" s="76" t="str">
        <f>IF(貼付!AA48="","",MID(貼付!O48,9,1))</f>
        <v/>
      </c>
      <c r="N36" s="180" t="s">
        <v>17</v>
      </c>
      <c r="O36" s="178"/>
      <c r="P36" s="178"/>
      <c r="Q36" s="179"/>
      <c r="R36" s="74" t="str">
        <f>IF(貼付!AA63="","",LEFT(貼付!O63,1))</f>
        <v/>
      </c>
      <c r="S36" s="75" t="str">
        <f>IF(貼付!AA63="","",MID(貼付!O63,2,1))</f>
        <v/>
      </c>
      <c r="T36" s="75" t="str">
        <f>IF(貼付!AA63="","",MID(貼付!O63,3,1))</f>
        <v/>
      </c>
      <c r="U36" s="75" t="str">
        <f>IF(貼付!AA63="","",MID(貼付!O63,4,1))</f>
        <v/>
      </c>
      <c r="V36" s="75" t="str">
        <f>IF(貼付!AA63="","",MID(貼付!O63,5,1))</f>
        <v/>
      </c>
      <c r="W36" s="75" t="str">
        <f>IF(貼付!AA63="","",MID(貼付!O63,6,1))</f>
        <v/>
      </c>
      <c r="X36" s="75" t="str">
        <f>IF(貼付!AA63="","",MID(貼付!O63,7,1))</f>
        <v/>
      </c>
      <c r="Y36" s="75" t="str">
        <f>IF(貼付!AA63="","",MID(貼付!O63,8,1))</f>
        <v/>
      </c>
      <c r="Z36" s="76" t="str">
        <f>IF(貼付!AA63="","",MID(貼付!O63,9,1))</f>
        <v/>
      </c>
      <c r="AA36" s="180" t="s">
        <v>17</v>
      </c>
      <c r="AB36" s="178"/>
      <c r="AC36" s="178"/>
      <c r="AD36" s="179"/>
      <c r="AE36" s="74" t="str">
        <f>IF(貼付!AA78="","",LEFT(貼付!O78,1))</f>
        <v/>
      </c>
      <c r="AF36" s="75" t="str">
        <f>IF(貼付!AA78="","",MID(貼付!O78,2,1))</f>
        <v/>
      </c>
      <c r="AG36" s="75" t="str">
        <f>IF(貼付!AA78="","",MID(貼付!O78,3,1))</f>
        <v/>
      </c>
      <c r="AH36" s="75" t="str">
        <f>IF(貼付!AA78="","",MID(貼付!O78,4,1))</f>
        <v/>
      </c>
      <c r="AI36" s="75" t="str">
        <f>IF(貼付!AA78="","",MID(貼付!O78,5,1))</f>
        <v/>
      </c>
      <c r="AJ36" s="75" t="str">
        <f>IF(貼付!AA78="","",MID(貼付!O78,6,1))</f>
        <v/>
      </c>
      <c r="AK36" s="75" t="str">
        <f>IF(貼付!AA78="","",MID(貼付!O78,7,1))</f>
        <v/>
      </c>
      <c r="AL36" s="75" t="str">
        <f>IF(貼付!AA78="","",MID(貼付!O78,8,1))</f>
        <v/>
      </c>
      <c r="AM36" s="77" t="str">
        <f>IF(貼付!AA78="","",MID(貼付!O78,9,1))</f>
        <v/>
      </c>
    </row>
    <row r="37" spans="1:44" ht="15" customHeight="1" x14ac:dyDescent="0.45">
      <c r="A37" s="58" t="s">
        <v>200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61"/>
      <c r="AN37" s="61"/>
    </row>
    <row r="38" spans="1:44" ht="15" customHeight="1" x14ac:dyDescent="0.45">
      <c r="A38" s="58" t="s">
        <v>211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7"/>
    </row>
    <row r="39" spans="1:44" ht="15" customHeight="1" x14ac:dyDescent="0.45">
      <c r="A39" s="19"/>
      <c r="B39" s="15"/>
      <c r="C39" s="79" t="str">
        <f>IF(参加申込書No1!C36="","",参加申込書No1!C36)</f>
        <v>令和 4 年 4 月 1 日</v>
      </c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0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21"/>
      <c r="AR39" s="1"/>
    </row>
    <row r="40" spans="1:44" ht="15" customHeight="1" x14ac:dyDescent="0.4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2">
        <f>IF(参加申込書No1!P37="","",参加申込書No1!P37)</f>
        <v>0</v>
      </c>
      <c r="Q40" s="15" t="s">
        <v>18</v>
      </c>
      <c r="R40" s="15"/>
      <c r="S40" s="15"/>
      <c r="T40" s="15"/>
      <c r="U40" s="15"/>
      <c r="W40" s="160" t="str">
        <f>IF(参加申込書No1!W37="","",参加申込書No1!W37)</f>
        <v/>
      </c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 t="s">
        <v>19</v>
      </c>
      <c r="AI40" s="160"/>
      <c r="AJ40" s="15"/>
      <c r="AK40" s="15"/>
      <c r="AL40" s="15"/>
      <c r="AM40" s="21"/>
    </row>
    <row r="41" spans="1:44" ht="15" customHeight="1" x14ac:dyDescent="0.4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161"/>
      <c r="AI41" s="161"/>
      <c r="AJ41" s="24"/>
      <c r="AK41" s="24"/>
      <c r="AL41" s="24"/>
      <c r="AM41" s="25"/>
    </row>
    <row r="42" spans="1:44" ht="30" customHeight="1" x14ac:dyDescent="0.45">
      <c r="A42" s="159"/>
      <c r="B42" s="159"/>
      <c r="C42" s="137">
        <f>IF(参加申込書No1!C43="","",参加申込書No1!C43)</f>
        <v>4</v>
      </c>
      <c r="D42" s="137"/>
      <c r="E42" s="137"/>
      <c r="F42" s="137">
        <f>IF(参加申込書No1!F43="","",参加申込書No1!F43)</f>
        <v>4</v>
      </c>
      <c r="G42" s="137"/>
      <c r="H42" s="137"/>
      <c r="I42" s="137">
        <f>IF(参加申込書No1!I43="","",参加申込書No1!I43)</f>
        <v>1</v>
      </c>
      <c r="J42" s="137"/>
      <c r="K42" s="13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44" ht="30" customHeight="1" x14ac:dyDescent="0.4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mergeCells count="156">
    <mergeCell ref="AE6:AM6"/>
    <mergeCell ref="A1:AM1"/>
    <mergeCell ref="A2:AM2"/>
    <mergeCell ref="A3:AM3"/>
    <mergeCell ref="A5:G5"/>
    <mergeCell ref="AD5:AM5"/>
    <mergeCell ref="H5:X5"/>
    <mergeCell ref="Y5:AC5"/>
    <mergeCell ref="N9:Q9"/>
    <mergeCell ref="R9:Z9"/>
    <mergeCell ref="AA9:AD9"/>
    <mergeCell ref="A7:D7"/>
    <mergeCell ref="E7:M7"/>
    <mergeCell ref="N7:Q7"/>
    <mergeCell ref="R7:Z7"/>
    <mergeCell ref="AA7:AD7"/>
    <mergeCell ref="A6:D6"/>
    <mergeCell ref="E6:M6"/>
    <mergeCell ref="N6:Q6"/>
    <mergeCell ref="R6:Z6"/>
    <mergeCell ref="AA6:AD6"/>
    <mergeCell ref="AE7:AM7"/>
    <mergeCell ref="A8:D8"/>
    <mergeCell ref="N8:Q8"/>
    <mergeCell ref="N13:Q13"/>
    <mergeCell ref="R13:Z13"/>
    <mergeCell ref="AA13:AD13"/>
    <mergeCell ref="AE9:AM9"/>
    <mergeCell ref="A10:D10"/>
    <mergeCell ref="N10:Q10"/>
    <mergeCell ref="AA10:AD10"/>
    <mergeCell ref="A11:D11"/>
    <mergeCell ref="E11:M11"/>
    <mergeCell ref="N11:Q11"/>
    <mergeCell ref="R11:Z11"/>
    <mergeCell ref="AA11:AD11"/>
    <mergeCell ref="AE11:AM11"/>
    <mergeCell ref="AE13:AM13"/>
    <mergeCell ref="AA8:AD8"/>
    <mergeCell ref="A9:D9"/>
    <mergeCell ref="E9:M9"/>
    <mergeCell ref="A16:D16"/>
    <mergeCell ref="N16:Q16"/>
    <mergeCell ref="AA16:AD16"/>
    <mergeCell ref="A17:D17"/>
    <mergeCell ref="E17:M17"/>
    <mergeCell ref="N17:Q17"/>
    <mergeCell ref="R17:Z17"/>
    <mergeCell ref="AA17:AD17"/>
    <mergeCell ref="A14:D14"/>
    <mergeCell ref="N14:Q14"/>
    <mergeCell ref="AA14:AD14"/>
    <mergeCell ref="A15:D15"/>
    <mergeCell ref="E15:M15"/>
    <mergeCell ref="N15:Q15"/>
    <mergeCell ref="R15:Z15"/>
    <mergeCell ref="AA15:AD15"/>
    <mergeCell ref="A12:D12"/>
    <mergeCell ref="N12:Q12"/>
    <mergeCell ref="AA12:AD12"/>
    <mergeCell ref="A13:D13"/>
    <mergeCell ref="E13:M13"/>
    <mergeCell ref="AE15:AM15"/>
    <mergeCell ref="AE17:AM17"/>
    <mergeCell ref="A18:D18"/>
    <mergeCell ref="N18:Q18"/>
    <mergeCell ref="AA18:AD18"/>
    <mergeCell ref="A19:D19"/>
    <mergeCell ref="E19:M19"/>
    <mergeCell ref="N19:Q19"/>
    <mergeCell ref="R19:Z19"/>
    <mergeCell ref="AA19:AD19"/>
    <mergeCell ref="AE19:AM19"/>
    <mergeCell ref="N23:Q23"/>
    <mergeCell ref="R23:Z23"/>
    <mergeCell ref="AA23:AD23"/>
    <mergeCell ref="AE23:AM23"/>
    <mergeCell ref="A20:D20"/>
    <mergeCell ref="N20:Q20"/>
    <mergeCell ref="AA20:AD20"/>
    <mergeCell ref="A21:D21"/>
    <mergeCell ref="E21:M21"/>
    <mergeCell ref="N21:Q21"/>
    <mergeCell ref="R21:Z21"/>
    <mergeCell ref="AA21:AD21"/>
    <mergeCell ref="A42:B42"/>
    <mergeCell ref="C42:E42"/>
    <mergeCell ref="F42:H42"/>
    <mergeCell ref="I42:K42"/>
    <mergeCell ref="AH41:AI41"/>
    <mergeCell ref="AE35:AM35"/>
    <mergeCell ref="A36:D36"/>
    <mergeCell ref="N36:Q36"/>
    <mergeCell ref="AA36:AD36"/>
    <mergeCell ref="W40:AG40"/>
    <mergeCell ref="AH40:AI40"/>
    <mergeCell ref="A35:D35"/>
    <mergeCell ref="E35:M35"/>
    <mergeCell ref="N35:Q35"/>
    <mergeCell ref="R35:Z35"/>
    <mergeCell ref="AA35:AD35"/>
    <mergeCell ref="AA26:AD26"/>
    <mergeCell ref="A27:D27"/>
    <mergeCell ref="E27:M27"/>
    <mergeCell ref="N27:Q27"/>
    <mergeCell ref="R27:Z27"/>
    <mergeCell ref="AA27:AD27"/>
    <mergeCell ref="A4:AM4"/>
    <mergeCell ref="A25:D25"/>
    <mergeCell ref="E25:M25"/>
    <mergeCell ref="N25:Q25"/>
    <mergeCell ref="R25:Z25"/>
    <mergeCell ref="AA25:AD25"/>
    <mergeCell ref="AE25:AM25"/>
    <mergeCell ref="A24:D24"/>
    <mergeCell ref="N24:Q24"/>
    <mergeCell ref="AA24:AD24"/>
    <mergeCell ref="A26:D26"/>
    <mergeCell ref="N26:Q26"/>
    <mergeCell ref="AE21:AM21"/>
    <mergeCell ref="A22:D22"/>
    <mergeCell ref="N22:Q22"/>
    <mergeCell ref="AA22:AD22"/>
    <mergeCell ref="A23:D23"/>
    <mergeCell ref="E23:M23"/>
    <mergeCell ref="AE27:AM27"/>
    <mergeCell ref="A28:D28"/>
    <mergeCell ref="N28:Q28"/>
    <mergeCell ref="AA28:AD28"/>
    <mergeCell ref="A29:D29"/>
    <mergeCell ref="E29:M29"/>
    <mergeCell ref="N29:Q29"/>
    <mergeCell ref="R29:Z29"/>
    <mergeCell ref="AA29:AD29"/>
    <mergeCell ref="AE29:AM29"/>
    <mergeCell ref="AE31:AM31"/>
    <mergeCell ref="A32:D32"/>
    <mergeCell ref="N32:Q32"/>
    <mergeCell ref="AA32:AD32"/>
    <mergeCell ref="A30:D30"/>
    <mergeCell ref="N30:Q30"/>
    <mergeCell ref="AA30:AD30"/>
    <mergeCell ref="A31:D31"/>
    <mergeCell ref="E31:M31"/>
    <mergeCell ref="N31:Q31"/>
    <mergeCell ref="R31:Z31"/>
    <mergeCell ref="AA31:AD31"/>
    <mergeCell ref="AE33:AM33"/>
    <mergeCell ref="A34:D34"/>
    <mergeCell ref="N34:Q34"/>
    <mergeCell ref="AA34:AD34"/>
    <mergeCell ref="A33:D33"/>
    <mergeCell ref="E33:M33"/>
    <mergeCell ref="N33:Q33"/>
    <mergeCell ref="R33:Z33"/>
    <mergeCell ref="AA33:AD33"/>
  </mergeCells>
  <phoneticPr fontId="3"/>
  <printOptions horizontalCentered="1"/>
  <pageMargins left="0.39370078740157483" right="0.39370078740157483" top="0.39370078740157483" bottom="0.39370078740157483" header="0.23622047244094491" footer="0.23622047244094491"/>
  <pageSetup paperSize="9" scale="85" orientation="portrait" r:id="rId1"/>
  <headerFooter alignWithMargins="0">
    <oddHeader>&amp;RNo2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30</xdr:col>
                    <xdr:colOff>106680</xdr:colOff>
                    <xdr:row>4</xdr:row>
                    <xdr:rowOff>38100</xdr:rowOff>
                  </from>
                  <to>
                    <xdr:col>31</xdr:col>
                    <xdr:colOff>144780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35</xdr:col>
                    <xdr:colOff>7620</xdr:colOff>
                    <xdr:row>4</xdr:row>
                    <xdr:rowOff>38100</xdr:rowOff>
                  </from>
                  <to>
                    <xdr:col>36</xdr:col>
                    <xdr:colOff>45720</xdr:colOff>
                    <xdr:row>4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FF0000"/>
  </sheetPr>
  <dimension ref="A1:AR43"/>
  <sheetViews>
    <sheetView view="pageBreakPreview" zoomScaleNormal="100" zoomScaleSheetLayoutView="100" workbookViewId="0">
      <selection activeCell="W14" sqref="W14"/>
    </sheetView>
  </sheetViews>
  <sheetFormatPr defaultColWidth="8.19921875" defaultRowHeight="30" customHeight="1" x14ac:dyDescent="0.45"/>
  <cols>
    <col min="1" max="39" width="2.3984375" style="5" customWidth="1"/>
    <col min="40" max="43" width="2.19921875" style="5" customWidth="1"/>
    <col min="44" max="16384" width="8.19921875" style="5"/>
  </cols>
  <sheetData>
    <row r="1" spans="1:42" ht="24.9" customHeight="1" x14ac:dyDescent="0.45">
      <c r="A1" s="119" t="str">
        <f>IF(参加申込書No1!A1="","",参加申込書No1!A1)</f>
        <v>令和4年度 福岡県高等学校バスケットボール選手権大会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2" ht="24.9" customHeight="1" x14ac:dyDescent="0.45">
      <c r="A2" s="120" t="str">
        <f>IF(参加申込書No1!A2="","",参加申込書No1!A2)</f>
        <v>（兼　ウインターカップ2022 令和4年度 第75回全国高等学校バスケットボール選手権大会・福岡県予選）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6"/>
      <c r="AO2" s="6"/>
      <c r="AP2" s="6"/>
    </row>
    <row r="3" spans="1:42" ht="24.9" hidden="1" customHeight="1" x14ac:dyDescent="0.45">
      <c r="A3" s="120" t="e">
        <f>IF(#REF!="","",#REF!)</f>
        <v>#REF!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6"/>
      <c r="AO3" s="6"/>
      <c r="AP3" s="6"/>
    </row>
    <row r="4" spans="1:42" ht="24.9" customHeight="1" thickBot="1" x14ac:dyDescent="0.5">
      <c r="A4" s="175" t="s">
        <v>210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20"/>
      <c r="AO4" s="20"/>
      <c r="AP4" s="20"/>
    </row>
    <row r="5" spans="1:42" ht="24.9" customHeight="1" x14ac:dyDescent="0.45">
      <c r="A5" s="184" t="s">
        <v>57</v>
      </c>
      <c r="B5" s="126"/>
      <c r="C5" s="126"/>
      <c r="D5" s="126"/>
      <c r="E5" s="126"/>
      <c r="F5" s="126"/>
      <c r="G5" s="126"/>
      <c r="H5" s="105" t="str">
        <f>IF(参加申込書No1!G5="","",参加申込書No1!G5)</f>
        <v/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 t="s">
        <v>214</v>
      </c>
      <c r="Z5" s="106"/>
      <c r="AA5" s="106"/>
      <c r="AB5" s="106"/>
      <c r="AC5" s="135"/>
      <c r="AD5" s="185" t="s">
        <v>140</v>
      </c>
      <c r="AE5" s="185"/>
      <c r="AF5" s="185"/>
      <c r="AG5" s="185"/>
      <c r="AH5" s="185"/>
      <c r="AI5" s="185"/>
      <c r="AJ5" s="185"/>
      <c r="AK5" s="185"/>
      <c r="AL5" s="185"/>
      <c r="AM5" s="186"/>
    </row>
    <row r="6" spans="1:42" s="7" customFormat="1" ht="24" customHeight="1" thickBot="1" x14ac:dyDescent="0.5">
      <c r="A6" s="187" t="s">
        <v>14</v>
      </c>
      <c r="B6" s="182"/>
      <c r="C6" s="182"/>
      <c r="D6" s="182"/>
      <c r="E6" s="182" t="s">
        <v>16</v>
      </c>
      <c r="F6" s="182"/>
      <c r="G6" s="182"/>
      <c r="H6" s="182"/>
      <c r="I6" s="182"/>
      <c r="J6" s="182"/>
      <c r="K6" s="182"/>
      <c r="L6" s="182"/>
      <c r="M6" s="182"/>
      <c r="N6" s="182" t="s">
        <v>14</v>
      </c>
      <c r="O6" s="182"/>
      <c r="P6" s="182"/>
      <c r="Q6" s="182"/>
      <c r="R6" s="182" t="s">
        <v>16</v>
      </c>
      <c r="S6" s="182"/>
      <c r="T6" s="182"/>
      <c r="U6" s="182"/>
      <c r="V6" s="182"/>
      <c r="W6" s="182"/>
      <c r="X6" s="182"/>
      <c r="Y6" s="182"/>
      <c r="Z6" s="182"/>
      <c r="AA6" s="182" t="s">
        <v>14</v>
      </c>
      <c r="AB6" s="182"/>
      <c r="AC6" s="182"/>
      <c r="AD6" s="182"/>
      <c r="AE6" s="182" t="s">
        <v>16</v>
      </c>
      <c r="AF6" s="182"/>
      <c r="AG6" s="182"/>
      <c r="AH6" s="182"/>
      <c r="AI6" s="182"/>
      <c r="AJ6" s="182"/>
      <c r="AK6" s="182"/>
      <c r="AL6" s="182"/>
      <c r="AM6" s="183"/>
    </row>
    <row r="7" spans="1:42" s="7" customFormat="1" ht="24" customHeight="1" thickTop="1" x14ac:dyDescent="0.45">
      <c r="A7" s="146" t="str">
        <f>IF(貼付!AA79="","",貼付!AA79)</f>
        <v/>
      </c>
      <c r="B7" s="147"/>
      <c r="C7" s="147"/>
      <c r="D7" s="147"/>
      <c r="E7" s="147" t="str">
        <f>IF(貼付!AA79="","",貼付!P79&amp;"　"&amp;貼付!Q79)</f>
        <v/>
      </c>
      <c r="F7" s="147"/>
      <c r="G7" s="147"/>
      <c r="H7" s="147"/>
      <c r="I7" s="147"/>
      <c r="J7" s="147"/>
      <c r="K7" s="147"/>
      <c r="L7" s="147"/>
      <c r="M7" s="147"/>
      <c r="N7" s="147" t="str">
        <f>IF(貼付!AA94="","",貼付!AA94)</f>
        <v/>
      </c>
      <c r="O7" s="147"/>
      <c r="P7" s="147"/>
      <c r="Q7" s="147"/>
      <c r="R7" s="147" t="str">
        <f>IF(貼付!AA94="","",貼付!P94&amp;"　"&amp;貼付!Q94)</f>
        <v/>
      </c>
      <c r="S7" s="147"/>
      <c r="T7" s="147"/>
      <c r="U7" s="147"/>
      <c r="V7" s="147"/>
      <c r="W7" s="147"/>
      <c r="X7" s="147"/>
      <c r="Y7" s="147"/>
      <c r="Z7" s="147"/>
      <c r="AA7" s="147" t="str">
        <f>IF(貼付!AA109="","",貼付!AA109)</f>
        <v/>
      </c>
      <c r="AB7" s="147"/>
      <c r="AC7" s="147"/>
      <c r="AD7" s="147"/>
      <c r="AE7" s="147" t="str">
        <f>IF(貼付!AA109="","",貼付!P109&amp;"　"&amp;貼付!Q109)</f>
        <v/>
      </c>
      <c r="AF7" s="147"/>
      <c r="AG7" s="147"/>
      <c r="AH7" s="147"/>
      <c r="AI7" s="147"/>
      <c r="AJ7" s="147"/>
      <c r="AK7" s="147"/>
      <c r="AL7" s="147"/>
      <c r="AM7" s="188"/>
    </row>
    <row r="8" spans="1:42" s="7" customFormat="1" ht="24" customHeight="1" x14ac:dyDescent="0.45">
      <c r="A8" s="141" t="s">
        <v>17</v>
      </c>
      <c r="B8" s="143"/>
      <c r="C8" s="143"/>
      <c r="D8" s="143"/>
      <c r="E8" s="16" t="str">
        <f>IF(貼付!AA79="","",LEFT(貼付!O79,1))</f>
        <v/>
      </c>
      <c r="F8" s="17" t="str">
        <f>IF(貼付!AA79="","",MID(貼付!O79,2,1))</f>
        <v/>
      </c>
      <c r="G8" s="17" t="str">
        <f>IF(貼付!AA79="","",MID(貼付!O79,3,1))</f>
        <v/>
      </c>
      <c r="H8" s="17" t="str">
        <f>IF(貼付!AA79="","",MID(貼付!O79,4,1))</f>
        <v/>
      </c>
      <c r="I8" s="17" t="str">
        <f>IF(貼付!AA79="","",MID(貼付!O79,5,1))</f>
        <v/>
      </c>
      <c r="J8" s="17" t="str">
        <f>IF(貼付!AA79="","",MID(貼付!O79,6,1))</f>
        <v/>
      </c>
      <c r="K8" s="17" t="str">
        <f>IF(貼付!AA79="","",MID(貼付!O79,7,1))</f>
        <v/>
      </c>
      <c r="L8" s="17" t="str">
        <f>IF(貼付!AA79="","",MID(貼付!O79,8,1))</f>
        <v/>
      </c>
      <c r="M8" s="18" t="str">
        <f>IF(貼付!AA79="","",MID(貼付!O79,9,1))</f>
        <v/>
      </c>
      <c r="N8" s="142" t="s">
        <v>17</v>
      </c>
      <c r="O8" s="143"/>
      <c r="P8" s="143"/>
      <c r="Q8" s="143"/>
      <c r="R8" s="16" t="str">
        <f>IF(貼付!AA94="","",LEFT(貼付!O94,1))</f>
        <v/>
      </c>
      <c r="S8" s="17" t="str">
        <f>IF(貼付!AA94="","",MID(貼付!O94,2,1))</f>
        <v/>
      </c>
      <c r="T8" s="17" t="str">
        <f>IF(貼付!AA94="","",MID(貼付!O94,3,1))</f>
        <v/>
      </c>
      <c r="U8" s="17" t="str">
        <f>IF(貼付!AA94="","",MID(貼付!O94,4,1))</f>
        <v/>
      </c>
      <c r="V8" s="17" t="str">
        <f>IF(貼付!AA94="","",MID(貼付!O94,5,1))</f>
        <v/>
      </c>
      <c r="W8" s="17" t="str">
        <f>IF(貼付!AA94="","",MID(貼付!O94,6,1))</f>
        <v/>
      </c>
      <c r="X8" s="17" t="str">
        <f>IF(貼付!AA94="","",MID(貼付!O94,7,1))</f>
        <v/>
      </c>
      <c r="Y8" s="17" t="str">
        <f>IF(貼付!AA94="","",MID(貼付!O94,8,1))</f>
        <v/>
      </c>
      <c r="Z8" s="18" t="str">
        <f>IF(貼付!AA94="","",MID(貼付!O94,9,1))</f>
        <v/>
      </c>
      <c r="AA8" s="142" t="s">
        <v>17</v>
      </c>
      <c r="AB8" s="142"/>
      <c r="AC8" s="142"/>
      <c r="AD8" s="142"/>
      <c r="AE8" s="16" t="str">
        <f>IF(貼付!AA109="","",LEFT(貼付!O109,1))</f>
        <v/>
      </c>
      <c r="AF8" s="17" t="str">
        <f>IF(貼付!AA109="","",MID(貼付!O109,2,1))</f>
        <v/>
      </c>
      <c r="AG8" s="17" t="str">
        <f>IF(貼付!AA109="","",MID(貼付!O109,3,1))</f>
        <v/>
      </c>
      <c r="AH8" s="17" t="str">
        <f>IF(貼付!AA109="","",MID(貼付!O109,4,1))</f>
        <v/>
      </c>
      <c r="AI8" s="17" t="str">
        <f>IF(貼付!AA109="","",MID(貼付!O109,5,1))</f>
        <v/>
      </c>
      <c r="AJ8" s="17" t="str">
        <f>IF(貼付!AA109="","",MID(貼付!O109,6,1))</f>
        <v/>
      </c>
      <c r="AK8" s="17" t="str">
        <f>IF(貼付!AA109="","",MID(貼付!O109,7,1))</f>
        <v/>
      </c>
      <c r="AL8" s="17" t="str">
        <f>IF(貼付!AA109="","",MID(貼付!O109,8,1))</f>
        <v/>
      </c>
      <c r="AM8" s="73" t="str">
        <f>IF(貼付!AA109="","",MID(貼付!O109,9,1))</f>
        <v/>
      </c>
    </row>
    <row r="9" spans="1:42" s="7" customFormat="1" ht="24" customHeight="1" x14ac:dyDescent="0.45">
      <c r="A9" s="144" t="str">
        <f>IF(貼付!AA80="","",貼付!AA80)</f>
        <v/>
      </c>
      <c r="B9" s="145"/>
      <c r="C9" s="145"/>
      <c r="D9" s="145"/>
      <c r="E9" s="145" t="str">
        <f>IF(貼付!AA80="","",貼付!P80&amp;"　"&amp;貼付!Q80)</f>
        <v/>
      </c>
      <c r="F9" s="145"/>
      <c r="G9" s="145"/>
      <c r="H9" s="145"/>
      <c r="I9" s="145"/>
      <c r="J9" s="145"/>
      <c r="K9" s="145"/>
      <c r="L9" s="145"/>
      <c r="M9" s="145"/>
      <c r="N9" s="145" t="str">
        <f>IF(貼付!AA95="","",貼付!AA95)</f>
        <v/>
      </c>
      <c r="O9" s="145"/>
      <c r="P9" s="145"/>
      <c r="Q9" s="145"/>
      <c r="R9" s="145" t="str">
        <f>IF(貼付!AA95="","",貼付!P95&amp;"　"&amp;貼付!Q95)</f>
        <v/>
      </c>
      <c r="S9" s="145"/>
      <c r="T9" s="145"/>
      <c r="U9" s="145"/>
      <c r="V9" s="145"/>
      <c r="W9" s="145"/>
      <c r="X9" s="145"/>
      <c r="Y9" s="145"/>
      <c r="Z9" s="145"/>
      <c r="AA9" s="145" t="str">
        <f>IF(貼付!AA110="","",貼付!AA110)</f>
        <v/>
      </c>
      <c r="AB9" s="145"/>
      <c r="AC9" s="145"/>
      <c r="AD9" s="145"/>
      <c r="AE9" s="145" t="str">
        <f>IF(貼付!AA110="","",貼付!P110&amp;"　"&amp;貼付!Q110)</f>
        <v/>
      </c>
      <c r="AF9" s="145"/>
      <c r="AG9" s="145"/>
      <c r="AH9" s="145"/>
      <c r="AI9" s="145"/>
      <c r="AJ9" s="145"/>
      <c r="AK9" s="145"/>
      <c r="AL9" s="145"/>
      <c r="AM9" s="148"/>
    </row>
    <row r="10" spans="1:42" s="7" customFormat="1" ht="24" customHeight="1" x14ac:dyDescent="0.45">
      <c r="A10" s="141" t="s">
        <v>17</v>
      </c>
      <c r="B10" s="143"/>
      <c r="C10" s="143"/>
      <c r="D10" s="143"/>
      <c r="E10" s="16" t="str">
        <f>IF(貼付!AA80="","",LEFT(貼付!O80,1))</f>
        <v/>
      </c>
      <c r="F10" s="17" t="str">
        <f>IF(貼付!AA80="","",MID(貼付!O80,2,1))</f>
        <v/>
      </c>
      <c r="G10" s="17" t="str">
        <f>IF(貼付!AA80="","",MID(貼付!O80,3,1))</f>
        <v/>
      </c>
      <c r="H10" s="17" t="str">
        <f>IF(貼付!AA80="","",MID(貼付!O80,4,1))</f>
        <v/>
      </c>
      <c r="I10" s="17" t="str">
        <f>IF(貼付!AA80="","",MID(貼付!O80,5,1))</f>
        <v/>
      </c>
      <c r="J10" s="17" t="str">
        <f>IF(貼付!AA80="","",MID(貼付!O80,6,1))</f>
        <v/>
      </c>
      <c r="K10" s="17" t="str">
        <f>IF(貼付!AA80="","",MID(貼付!O80,7,1))</f>
        <v/>
      </c>
      <c r="L10" s="17" t="str">
        <f>IF(貼付!AA80="","",MID(貼付!O80,8,1))</f>
        <v/>
      </c>
      <c r="M10" s="18" t="str">
        <f>IF(貼付!AA80="","",MID(貼付!O80,9,1))</f>
        <v/>
      </c>
      <c r="N10" s="142" t="s">
        <v>17</v>
      </c>
      <c r="O10" s="143"/>
      <c r="P10" s="143"/>
      <c r="Q10" s="143"/>
      <c r="R10" s="16" t="str">
        <f>IF(貼付!AA95="","",LEFT(貼付!O95,1))</f>
        <v/>
      </c>
      <c r="S10" s="17" t="str">
        <f>IF(貼付!AA95="","",MID(貼付!O95,2,1))</f>
        <v/>
      </c>
      <c r="T10" s="17" t="str">
        <f>IF(貼付!AA95="","",MID(貼付!O95,3,1))</f>
        <v/>
      </c>
      <c r="U10" s="17" t="str">
        <f>IF(貼付!AA95="","",MID(貼付!O95,4,1))</f>
        <v/>
      </c>
      <c r="V10" s="17" t="str">
        <f>IF(貼付!AA95="","",MID(貼付!O95,5,1))</f>
        <v/>
      </c>
      <c r="W10" s="17" t="str">
        <f>IF(貼付!AA95="","",MID(貼付!O95,6,1))</f>
        <v/>
      </c>
      <c r="X10" s="17" t="str">
        <f>IF(貼付!AA95="","",MID(貼付!O95,7,1))</f>
        <v/>
      </c>
      <c r="Y10" s="17" t="str">
        <f>IF(貼付!AA95="","",MID(貼付!O95,8,1))</f>
        <v/>
      </c>
      <c r="Z10" s="18" t="str">
        <f>IF(貼付!AA95="","",MID(貼付!O95,9,1))</f>
        <v/>
      </c>
      <c r="AA10" s="142" t="s">
        <v>17</v>
      </c>
      <c r="AB10" s="142"/>
      <c r="AC10" s="142"/>
      <c r="AD10" s="142"/>
      <c r="AE10" s="16" t="str">
        <f>IF(貼付!AA110="","",LEFT(貼付!O110,1))</f>
        <v/>
      </c>
      <c r="AF10" s="17" t="str">
        <f>IF(貼付!AA110="","",MID(貼付!O110,2,1))</f>
        <v/>
      </c>
      <c r="AG10" s="17" t="str">
        <f>IF(貼付!AA110="","",MID(貼付!O110,3,1))</f>
        <v/>
      </c>
      <c r="AH10" s="17" t="str">
        <f>IF(貼付!AA110="","",MID(貼付!O110,4,1))</f>
        <v/>
      </c>
      <c r="AI10" s="17" t="str">
        <f>IF(貼付!AA110="","",MID(貼付!O110,5,1))</f>
        <v/>
      </c>
      <c r="AJ10" s="17" t="str">
        <f>IF(貼付!AA110="","",MID(貼付!O110,6,1))</f>
        <v/>
      </c>
      <c r="AK10" s="17" t="str">
        <f>IF(貼付!AA110="","",MID(貼付!O110,7,1))</f>
        <v/>
      </c>
      <c r="AL10" s="17" t="str">
        <f>IF(貼付!AA110="","",MID(貼付!O110,8,1))</f>
        <v/>
      </c>
      <c r="AM10" s="73" t="str">
        <f>IF(貼付!AA110="","",MID(貼付!O110,9,1))</f>
        <v/>
      </c>
    </row>
    <row r="11" spans="1:42" s="7" customFormat="1" ht="24" customHeight="1" x14ac:dyDescent="0.45">
      <c r="A11" s="144" t="str">
        <f>IF(貼付!AA81="","",貼付!AA81)</f>
        <v/>
      </c>
      <c r="B11" s="145"/>
      <c r="C11" s="145"/>
      <c r="D11" s="145"/>
      <c r="E11" s="145" t="str">
        <f>IF(貼付!AA81="","",貼付!P81&amp;"　"&amp;貼付!Q81)</f>
        <v/>
      </c>
      <c r="F11" s="145"/>
      <c r="G11" s="145"/>
      <c r="H11" s="145"/>
      <c r="I11" s="145"/>
      <c r="J11" s="145"/>
      <c r="K11" s="145"/>
      <c r="L11" s="145"/>
      <c r="M11" s="145"/>
      <c r="N11" s="145" t="str">
        <f>IF(貼付!AA96="","",貼付!AA96)</f>
        <v/>
      </c>
      <c r="O11" s="145"/>
      <c r="P11" s="145"/>
      <c r="Q11" s="145"/>
      <c r="R11" s="145" t="str">
        <f>IF(貼付!AA96="","",貼付!P96&amp;"　"&amp;貼付!Q96)</f>
        <v/>
      </c>
      <c r="S11" s="145"/>
      <c r="T11" s="145"/>
      <c r="U11" s="145"/>
      <c r="V11" s="145"/>
      <c r="W11" s="145"/>
      <c r="X11" s="145"/>
      <c r="Y11" s="145"/>
      <c r="Z11" s="145"/>
      <c r="AA11" s="145" t="str">
        <f>IF(貼付!AA111="","",貼付!AA111)</f>
        <v/>
      </c>
      <c r="AB11" s="145"/>
      <c r="AC11" s="145"/>
      <c r="AD11" s="145"/>
      <c r="AE11" s="145" t="str">
        <f>IF(貼付!AA111="","",貼付!P111&amp;"　"&amp;貼付!Q111)</f>
        <v/>
      </c>
      <c r="AF11" s="145"/>
      <c r="AG11" s="145"/>
      <c r="AH11" s="145"/>
      <c r="AI11" s="145"/>
      <c r="AJ11" s="145"/>
      <c r="AK11" s="145"/>
      <c r="AL11" s="145"/>
      <c r="AM11" s="148"/>
    </row>
    <row r="12" spans="1:42" s="7" customFormat="1" ht="24" customHeight="1" x14ac:dyDescent="0.45">
      <c r="A12" s="141" t="s">
        <v>17</v>
      </c>
      <c r="B12" s="143"/>
      <c r="C12" s="143"/>
      <c r="D12" s="143"/>
      <c r="E12" s="16" t="str">
        <f>IF(貼付!AA81="","",LEFT(貼付!O81,1))</f>
        <v/>
      </c>
      <c r="F12" s="17" t="str">
        <f>IF(貼付!AA81="","",MID(貼付!O81,2,1))</f>
        <v/>
      </c>
      <c r="G12" s="17" t="str">
        <f>IF(貼付!AA81="","",MID(貼付!O81,3,1))</f>
        <v/>
      </c>
      <c r="H12" s="17" t="str">
        <f>IF(貼付!AA81="","",MID(貼付!O81,4,1))</f>
        <v/>
      </c>
      <c r="I12" s="17" t="str">
        <f>IF(貼付!AA81="","",MID(貼付!O81,5,1))</f>
        <v/>
      </c>
      <c r="J12" s="17" t="str">
        <f>IF(貼付!AA81="","",MID(貼付!O81,6,1))</f>
        <v/>
      </c>
      <c r="K12" s="17" t="str">
        <f>IF(貼付!AA81="","",MID(貼付!O81,7,1))</f>
        <v/>
      </c>
      <c r="L12" s="17" t="str">
        <f>IF(貼付!AA81="","",MID(貼付!O81,8,1))</f>
        <v/>
      </c>
      <c r="M12" s="18" t="str">
        <f>IF(貼付!AA81="","",MID(貼付!O81,9,1))</f>
        <v/>
      </c>
      <c r="N12" s="142" t="s">
        <v>17</v>
      </c>
      <c r="O12" s="143"/>
      <c r="P12" s="143"/>
      <c r="Q12" s="143"/>
      <c r="R12" s="16" t="str">
        <f>IF(貼付!AA96="","",LEFT(貼付!O96,1))</f>
        <v/>
      </c>
      <c r="S12" s="17" t="str">
        <f>IF(貼付!AA96="","",MID(貼付!O96,2,1))</f>
        <v/>
      </c>
      <c r="T12" s="17" t="str">
        <f>IF(貼付!AA96="","",MID(貼付!O96,3,1))</f>
        <v/>
      </c>
      <c r="U12" s="17" t="str">
        <f>IF(貼付!AA96="","",MID(貼付!O96,4,1))</f>
        <v/>
      </c>
      <c r="V12" s="17" t="str">
        <f>IF(貼付!AA96="","",MID(貼付!O96,5,1))</f>
        <v/>
      </c>
      <c r="W12" s="17" t="str">
        <f>IF(貼付!AA96="","",MID(貼付!O96,6,1))</f>
        <v/>
      </c>
      <c r="X12" s="17" t="str">
        <f>IF(貼付!AA96="","",MID(貼付!O96,7,1))</f>
        <v/>
      </c>
      <c r="Y12" s="17" t="str">
        <f>IF(貼付!AA96="","",MID(貼付!O96,8,1))</f>
        <v/>
      </c>
      <c r="Z12" s="18" t="str">
        <f>IF(貼付!AA96="","",MID(貼付!O96,9,1))</f>
        <v/>
      </c>
      <c r="AA12" s="142" t="s">
        <v>17</v>
      </c>
      <c r="AB12" s="142"/>
      <c r="AC12" s="142"/>
      <c r="AD12" s="142"/>
      <c r="AE12" s="16" t="str">
        <f>IF(貼付!AA111="","",LEFT(貼付!O111,1))</f>
        <v/>
      </c>
      <c r="AF12" s="17" t="str">
        <f>IF(貼付!AA111="","",MID(貼付!O111,2,1))</f>
        <v/>
      </c>
      <c r="AG12" s="17" t="str">
        <f>IF(貼付!AA111="","",MID(貼付!O111,3,1))</f>
        <v/>
      </c>
      <c r="AH12" s="17" t="str">
        <f>IF(貼付!AA111="","",MID(貼付!O111,4,1))</f>
        <v/>
      </c>
      <c r="AI12" s="17" t="str">
        <f>IF(貼付!AA111="","",MID(貼付!O111,5,1))</f>
        <v/>
      </c>
      <c r="AJ12" s="17" t="str">
        <f>IF(貼付!AA111="","",MID(貼付!O111,6,1))</f>
        <v/>
      </c>
      <c r="AK12" s="17" t="str">
        <f>IF(貼付!AA111="","",MID(貼付!O111,7,1))</f>
        <v/>
      </c>
      <c r="AL12" s="17" t="str">
        <f>IF(貼付!AA111="","",MID(貼付!O111,8,1))</f>
        <v/>
      </c>
      <c r="AM12" s="73" t="str">
        <f>IF(貼付!AA111="","",MID(貼付!O111,9,1))</f>
        <v/>
      </c>
    </row>
    <row r="13" spans="1:42" s="7" customFormat="1" ht="24" customHeight="1" x14ac:dyDescent="0.45">
      <c r="A13" s="144" t="str">
        <f>IF(貼付!AA82="","",貼付!AA82)</f>
        <v/>
      </c>
      <c r="B13" s="145"/>
      <c r="C13" s="145"/>
      <c r="D13" s="145"/>
      <c r="E13" s="145" t="str">
        <f>IF(貼付!AA82="","",貼付!P82&amp;"　"&amp;貼付!Q82)</f>
        <v/>
      </c>
      <c r="F13" s="145"/>
      <c r="G13" s="145"/>
      <c r="H13" s="145"/>
      <c r="I13" s="145"/>
      <c r="J13" s="145"/>
      <c r="K13" s="145"/>
      <c r="L13" s="145"/>
      <c r="M13" s="145"/>
      <c r="N13" s="145" t="str">
        <f>IF(貼付!AA97="","",貼付!AA97)</f>
        <v/>
      </c>
      <c r="O13" s="145"/>
      <c r="P13" s="145"/>
      <c r="Q13" s="145"/>
      <c r="R13" s="145" t="str">
        <f>IF(貼付!AA97="","",貼付!P97&amp;"　"&amp;貼付!Q97)</f>
        <v/>
      </c>
      <c r="S13" s="145"/>
      <c r="T13" s="145"/>
      <c r="U13" s="145"/>
      <c r="V13" s="145"/>
      <c r="W13" s="145"/>
      <c r="X13" s="145"/>
      <c r="Y13" s="145"/>
      <c r="Z13" s="145"/>
      <c r="AA13" s="145" t="str">
        <f>IF(貼付!AA112="","",貼付!AA112)</f>
        <v/>
      </c>
      <c r="AB13" s="145"/>
      <c r="AC13" s="145"/>
      <c r="AD13" s="145"/>
      <c r="AE13" s="145" t="str">
        <f>IF(貼付!AA112="","",貼付!P112&amp;"　"&amp;貼付!Q112)</f>
        <v/>
      </c>
      <c r="AF13" s="145"/>
      <c r="AG13" s="145"/>
      <c r="AH13" s="145"/>
      <c r="AI13" s="145"/>
      <c r="AJ13" s="145"/>
      <c r="AK13" s="145"/>
      <c r="AL13" s="145"/>
      <c r="AM13" s="148"/>
    </row>
    <row r="14" spans="1:42" s="7" customFormat="1" ht="24" customHeight="1" x14ac:dyDescent="0.45">
      <c r="A14" s="141" t="s">
        <v>17</v>
      </c>
      <c r="B14" s="143"/>
      <c r="C14" s="143"/>
      <c r="D14" s="143"/>
      <c r="E14" s="16" t="str">
        <f>IF(貼付!AA82="","",LEFT(貼付!O82,1))</f>
        <v/>
      </c>
      <c r="F14" s="17" t="str">
        <f>IF(貼付!AA82="","",MID(貼付!O82,2,1))</f>
        <v/>
      </c>
      <c r="G14" s="17" t="str">
        <f>IF(貼付!AA82="","",MID(貼付!O82,3,1))</f>
        <v/>
      </c>
      <c r="H14" s="17" t="str">
        <f>IF(貼付!AA82="","",MID(貼付!O82,4,1))</f>
        <v/>
      </c>
      <c r="I14" s="17" t="str">
        <f>IF(貼付!AA82="","",MID(貼付!O82,5,1))</f>
        <v/>
      </c>
      <c r="J14" s="17" t="str">
        <f>IF(貼付!AA82="","",MID(貼付!O82,6,1))</f>
        <v/>
      </c>
      <c r="K14" s="17" t="str">
        <f>IF(貼付!AA82="","",MID(貼付!O82,7,1))</f>
        <v/>
      </c>
      <c r="L14" s="17" t="str">
        <f>IF(貼付!AA82="","",MID(貼付!O82,8,1))</f>
        <v/>
      </c>
      <c r="M14" s="18" t="str">
        <f>IF(貼付!AA82="","",MID(貼付!O82,9,1))</f>
        <v/>
      </c>
      <c r="N14" s="142" t="s">
        <v>17</v>
      </c>
      <c r="O14" s="143"/>
      <c r="P14" s="143"/>
      <c r="Q14" s="143"/>
      <c r="R14" s="16" t="str">
        <f>IF(貼付!AA97="","",LEFT(貼付!O97,1))</f>
        <v/>
      </c>
      <c r="S14" s="17" t="str">
        <f>IF(貼付!AA97="","",MID(貼付!O97,2,1))</f>
        <v/>
      </c>
      <c r="T14" s="17" t="str">
        <f>IF(貼付!AA97="","",MID(貼付!O97,3,1))</f>
        <v/>
      </c>
      <c r="U14" s="17" t="str">
        <f>IF(貼付!AA97="","",MID(貼付!O97,4,1))</f>
        <v/>
      </c>
      <c r="V14" s="17" t="str">
        <f>IF(貼付!AA97="","",MID(貼付!O97,5,1))</f>
        <v/>
      </c>
      <c r="W14" s="17" t="str">
        <f>IF(貼付!AA97="","",MID(貼付!O97,6,1))</f>
        <v/>
      </c>
      <c r="X14" s="17" t="str">
        <f>IF(貼付!AA97="","",MID(貼付!O97,7,1))</f>
        <v/>
      </c>
      <c r="Y14" s="17" t="str">
        <f>IF(貼付!AA97="","",MID(貼付!O97,8,1))</f>
        <v/>
      </c>
      <c r="Z14" s="18" t="str">
        <f>IF(貼付!AA97="","",MID(貼付!O97,9,1))</f>
        <v/>
      </c>
      <c r="AA14" s="142" t="s">
        <v>17</v>
      </c>
      <c r="AB14" s="142"/>
      <c r="AC14" s="142"/>
      <c r="AD14" s="142"/>
      <c r="AE14" s="16" t="str">
        <f>IF(貼付!AA112="","",LEFT(貼付!O112,1))</f>
        <v/>
      </c>
      <c r="AF14" s="17" t="str">
        <f>IF(貼付!AA112="","",MID(貼付!O112,2,1))</f>
        <v/>
      </c>
      <c r="AG14" s="17" t="str">
        <f>IF(貼付!AA112="","",MID(貼付!O112,3,1))</f>
        <v/>
      </c>
      <c r="AH14" s="17" t="str">
        <f>IF(貼付!AA112="","",MID(貼付!O112,4,1))</f>
        <v/>
      </c>
      <c r="AI14" s="17" t="str">
        <f>IF(貼付!AA112="","",MID(貼付!O112,5,1))</f>
        <v/>
      </c>
      <c r="AJ14" s="17" t="str">
        <f>IF(貼付!AA112="","",MID(貼付!O112,6,1))</f>
        <v/>
      </c>
      <c r="AK14" s="17" t="str">
        <f>IF(貼付!AA112="","",MID(貼付!O112,7,1))</f>
        <v/>
      </c>
      <c r="AL14" s="17" t="str">
        <f>IF(貼付!AA112="","",MID(貼付!O112,8,1))</f>
        <v/>
      </c>
      <c r="AM14" s="73" t="str">
        <f>IF(貼付!AA112="","",MID(貼付!O112,9,1))</f>
        <v/>
      </c>
    </row>
    <row r="15" spans="1:42" s="7" customFormat="1" ht="24" customHeight="1" x14ac:dyDescent="0.45">
      <c r="A15" s="144" t="str">
        <f>IF(貼付!AA83="","",貼付!AA83)</f>
        <v/>
      </c>
      <c r="B15" s="145"/>
      <c r="C15" s="145"/>
      <c r="D15" s="145"/>
      <c r="E15" s="145" t="str">
        <f>IF(貼付!AA83="","",貼付!P83&amp;"　"&amp;貼付!Q83)</f>
        <v/>
      </c>
      <c r="F15" s="145"/>
      <c r="G15" s="145"/>
      <c r="H15" s="145"/>
      <c r="I15" s="145"/>
      <c r="J15" s="145"/>
      <c r="K15" s="145"/>
      <c r="L15" s="145"/>
      <c r="M15" s="145"/>
      <c r="N15" s="145" t="str">
        <f>IF(貼付!AA98="","",貼付!AA98)</f>
        <v/>
      </c>
      <c r="O15" s="145"/>
      <c r="P15" s="145"/>
      <c r="Q15" s="145"/>
      <c r="R15" s="145" t="str">
        <f>IF(貼付!AA98="","",貼付!P98&amp;"　"&amp;貼付!Q98)</f>
        <v/>
      </c>
      <c r="S15" s="145"/>
      <c r="T15" s="145"/>
      <c r="U15" s="145"/>
      <c r="V15" s="145"/>
      <c r="W15" s="145"/>
      <c r="X15" s="145"/>
      <c r="Y15" s="145"/>
      <c r="Z15" s="145"/>
      <c r="AA15" s="145" t="str">
        <f>IF(貼付!AA113="","",貼付!AA113)</f>
        <v/>
      </c>
      <c r="AB15" s="145"/>
      <c r="AC15" s="145"/>
      <c r="AD15" s="145"/>
      <c r="AE15" s="145" t="str">
        <f>IF(貼付!AA113="","",貼付!P113&amp;"　"&amp;貼付!Q113)</f>
        <v/>
      </c>
      <c r="AF15" s="145"/>
      <c r="AG15" s="145"/>
      <c r="AH15" s="145"/>
      <c r="AI15" s="145"/>
      <c r="AJ15" s="145"/>
      <c r="AK15" s="145"/>
      <c r="AL15" s="145"/>
      <c r="AM15" s="148"/>
    </row>
    <row r="16" spans="1:42" s="7" customFormat="1" ht="24" customHeight="1" x14ac:dyDescent="0.45">
      <c r="A16" s="141" t="s">
        <v>17</v>
      </c>
      <c r="B16" s="143"/>
      <c r="C16" s="143"/>
      <c r="D16" s="143"/>
      <c r="E16" s="16" t="str">
        <f>IF(貼付!AA83="","",LEFT(貼付!O83,1))</f>
        <v/>
      </c>
      <c r="F16" s="17" t="str">
        <f>IF(貼付!AA83="","",MID(貼付!O83,2,1))</f>
        <v/>
      </c>
      <c r="G16" s="17" t="str">
        <f>IF(貼付!AA83="","",MID(貼付!O83,3,1))</f>
        <v/>
      </c>
      <c r="H16" s="17" t="str">
        <f>IF(貼付!AA83="","",MID(貼付!O83,4,1))</f>
        <v/>
      </c>
      <c r="I16" s="17" t="str">
        <f>IF(貼付!AA83="","",MID(貼付!O83,5,1))</f>
        <v/>
      </c>
      <c r="J16" s="17" t="str">
        <f>IF(貼付!AA83="","",MID(貼付!O83,6,1))</f>
        <v/>
      </c>
      <c r="K16" s="17" t="str">
        <f>IF(貼付!AA83="","",MID(貼付!O83,7,1))</f>
        <v/>
      </c>
      <c r="L16" s="17" t="str">
        <f>IF(貼付!AA83="","",MID(貼付!O83,8,1))</f>
        <v/>
      </c>
      <c r="M16" s="18" t="str">
        <f>IF(貼付!AA83="","",MID(貼付!O83,9,1))</f>
        <v/>
      </c>
      <c r="N16" s="142" t="s">
        <v>17</v>
      </c>
      <c r="O16" s="143"/>
      <c r="P16" s="143"/>
      <c r="Q16" s="143"/>
      <c r="R16" s="16" t="str">
        <f>IF(貼付!AA98="","",LEFT(貼付!O98,1))</f>
        <v/>
      </c>
      <c r="S16" s="17" t="str">
        <f>IF(貼付!AA98="","",MID(貼付!O98,2,1))</f>
        <v/>
      </c>
      <c r="T16" s="17" t="str">
        <f>IF(貼付!AA98="","",MID(貼付!O98,3,1))</f>
        <v/>
      </c>
      <c r="U16" s="17" t="str">
        <f>IF(貼付!AA98="","",MID(貼付!O98,4,1))</f>
        <v/>
      </c>
      <c r="V16" s="17" t="str">
        <f>IF(貼付!AA98="","",MID(貼付!O98,5,1))</f>
        <v/>
      </c>
      <c r="W16" s="17" t="str">
        <f>IF(貼付!AA98="","",MID(貼付!O98,6,1))</f>
        <v/>
      </c>
      <c r="X16" s="17" t="str">
        <f>IF(貼付!AA98="","",MID(貼付!O98,7,1))</f>
        <v/>
      </c>
      <c r="Y16" s="17" t="str">
        <f>IF(貼付!AA98="","",MID(貼付!O98,8,1))</f>
        <v/>
      </c>
      <c r="Z16" s="18" t="str">
        <f>IF(貼付!AA98="","",MID(貼付!O98,9,1))</f>
        <v/>
      </c>
      <c r="AA16" s="142" t="s">
        <v>17</v>
      </c>
      <c r="AB16" s="142"/>
      <c r="AC16" s="142"/>
      <c r="AD16" s="142"/>
      <c r="AE16" s="16" t="str">
        <f>IF(貼付!AA113="","",LEFT(貼付!O113,1))</f>
        <v/>
      </c>
      <c r="AF16" s="17" t="str">
        <f>IF(貼付!AA113="","",MID(貼付!O113,2,1))</f>
        <v/>
      </c>
      <c r="AG16" s="17" t="str">
        <f>IF(貼付!AA113="","",MID(貼付!O113,3,1))</f>
        <v/>
      </c>
      <c r="AH16" s="17" t="str">
        <f>IF(貼付!AA113="","",MID(貼付!O113,4,1))</f>
        <v/>
      </c>
      <c r="AI16" s="17" t="str">
        <f>IF(貼付!AA113="","",MID(貼付!O113,5,1))</f>
        <v/>
      </c>
      <c r="AJ16" s="17" t="str">
        <f>IF(貼付!AA113="","",MID(貼付!O113,6,1))</f>
        <v/>
      </c>
      <c r="AK16" s="17" t="str">
        <f>IF(貼付!AA113="","",MID(貼付!O113,7,1))</f>
        <v/>
      </c>
      <c r="AL16" s="17" t="str">
        <f>IF(貼付!AA113="","",MID(貼付!O113,8,1))</f>
        <v/>
      </c>
      <c r="AM16" s="73" t="str">
        <f>IF(貼付!AA113="","",MID(貼付!O113,9,1))</f>
        <v/>
      </c>
    </row>
    <row r="17" spans="1:39" s="7" customFormat="1" ht="24" customHeight="1" x14ac:dyDescent="0.45">
      <c r="A17" s="144" t="str">
        <f>IF(貼付!AA84="","",貼付!AA84)</f>
        <v/>
      </c>
      <c r="B17" s="145"/>
      <c r="C17" s="145"/>
      <c r="D17" s="145"/>
      <c r="E17" s="145" t="str">
        <f>IF(貼付!AA84="","",貼付!P84&amp;"　"&amp;貼付!Q84)</f>
        <v/>
      </c>
      <c r="F17" s="145"/>
      <c r="G17" s="145"/>
      <c r="H17" s="145"/>
      <c r="I17" s="145"/>
      <c r="J17" s="145"/>
      <c r="K17" s="145"/>
      <c r="L17" s="145"/>
      <c r="M17" s="145"/>
      <c r="N17" s="145" t="str">
        <f>IF(貼付!AA99="","",貼付!AA99)</f>
        <v/>
      </c>
      <c r="O17" s="145"/>
      <c r="P17" s="145"/>
      <c r="Q17" s="145"/>
      <c r="R17" s="145" t="str">
        <f>IF(貼付!AA99="","",貼付!P99&amp;"　"&amp;貼付!Q99)</f>
        <v/>
      </c>
      <c r="S17" s="145"/>
      <c r="T17" s="145"/>
      <c r="U17" s="145"/>
      <c r="V17" s="145"/>
      <c r="W17" s="145"/>
      <c r="X17" s="145"/>
      <c r="Y17" s="145"/>
      <c r="Z17" s="145"/>
      <c r="AA17" s="145" t="str">
        <f>IF(貼付!AA114="","",貼付!AA114)</f>
        <v/>
      </c>
      <c r="AB17" s="145"/>
      <c r="AC17" s="145"/>
      <c r="AD17" s="145"/>
      <c r="AE17" s="145" t="str">
        <f>IF(貼付!AA114="","",貼付!P114&amp;"　"&amp;貼付!Q114)</f>
        <v/>
      </c>
      <c r="AF17" s="145"/>
      <c r="AG17" s="145"/>
      <c r="AH17" s="145"/>
      <c r="AI17" s="145"/>
      <c r="AJ17" s="145"/>
      <c r="AK17" s="145"/>
      <c r="AL17" s="145"/>
      <c r="AM17" s="148"/>
    </row>
    <row r="18" spans="1:39" s="7" customFormat="1" ht="24" customHeight="1" x14ac:dyDescent="0.45">
      <c r="A18" s="141" t="s">
        <v>17</v>
      </c>
      <c r="B18" s="143"/>
      <c r="C18" s="143"/>
      <c r="D18" s="143"/>
      <c r="E18" s="16" t="str">
        <f>IF(貼付!AA84="","",LEFT(貼付!O84,1))</f>
        <v/>
      </c>
      <c r="F18" s="17" t="str">
        <f>IF(貼付!AA84="","",MID(貼付!O84,2,1))</f>
        <v/>
      </c>
      <c r="G18" s="17" t="str">
        <f>IF(貼付!AA84="","",MID(貼付!O84,3,1))</f>
        <v/>
      </c>
      <c r="H18" s="17" t="str">
        <f>IF(貼付!AA84="","",MID(貼付!O84,4,1))</f>
        <v/>
      </c>
      <c r="I18" s="17" t="str">
        <f>IF(貼付!AA84="","",MID(貼付!O84,5,1))</f>
        <v/>
      </c>
      <c r="J18" s="17" t="str">
        <f>IF(貼付!AA84="","",MID(貼付!O84,6,1))</f>
        <v/>
      </c>
      <c r="K18" s="17" t="str">
        <f>IF(貼付!AA84="","",MID(貼付!O84,7,1))</f>
        <v/>
      </c>
      <c r="L18" s="17" t="str">
        <f>IF(貼付!AA84="","",MID(貼付!O84,8,1))</f>
        <v/>
      </c>
      <c r="M18" s="18" t="str">
        <f>IF(貼付!AA84="","",MID(貼付!O84,9,1))</f>
        <v/>
      </c>
      <c r="N18" s="142" t="s">
        <v>17</v>
      </c>
      <c r="O18" s="143"/>
      <c r="P18" s="143"/>
      <c r="Q18" s="143"/>
      <c r="R18" s="16" t="str">
        <f>IF(貼付!AA99="","",LEFT(貼付!O99,1))</f>
        <v/>
      </c>
      <c r="S18" s="17" t="str">
        <f>IF(貼付!AA99="","",MID(貼付!O99,2,1))</f>
        <v/>
      </c>
      <c r="T18" s="17" t="str">
        <f>IF(貼付!AA99="","",MID(貼付!O99,3,1))</f>
        <v/>
      </c>
      <c r="U18" s="17" t="str">
        <f>IF(貼付!AA99="","",MID(貼付!O99,4,1))</f>
        <v/>
      </c>
      <c r="V18" s="17" t="str">
        <f>IF(貼付!AA99="","",MID(貼付!O99,5,1))</f>
        <v/>
      </c>
      <c r="W18" s="17" t="str">
        <f>IF(貼付!AA99="","",MID(貼付!O99,6,1))</f>
        <v/>
      </c>
      <c r="X18" s="17" t="str">
        <f>IF(貼付!AA99="","",MID(貼付!O99,7,1))</f>
        <v/>
      </c>
      <c r="Y18" s="17" t="str">
        <f>IF(貼付!AA99="","",MID(貼付!O99,8,1))</f>
        <v/>
      </c>
      <c r="Z18" s="18" t="str">
        <f>IF(貼付!AA99="","",MID(貼付!O99,9,1))</f>
        <v/>
      </c>
      <c r="AA18" s="142" t="s">
        <v>17</v>
      </c>
      <c r="AB18" s="142"/>
      <c r="AC18" s="142"/>
      <c r="AD18" s="142"/>
      <c r="AE18" s="16" t="str">
        <f>IF(貼付!AA114="","",LEFT(貼付!O114,1))</f>
        <v/>
      </c>
      <c r="AF18" s="17" t="str">
        <f>IF(貼付!AA114="","",MID(貼付!O114,2,1))</f>
        <v/>
      </c>
      <c r="AG18" s="17" t="str">
        <f>IF(貼付!AA114="","",MID(貼付!O114,3,1))</f>
        <v/>
      </c>
      <c r="AH18" s="17" t="str">
        <f>IF(貼付!AA114="","",MID(貼付!O114,4,1))</f>
        <v/>
      </c>
      <c r="AI18" s="17" t="str">
        <f>IF(貼付!AA114="","",MID(貼付!O114,5,1))</f>
        <v/>
      </c>
      <c r="AJ18" s="17" t="str">
        <f>IF(貼付!AA114="","",MID(貼付!O114,6,1))</f>
        <v/>
      </c>
      <c r="AK18" s="17" t="str">
        <f>IF(貼付!AA114="","",MID(貼付!O114,7,1))</f>
        <v/>
      </c>
      <c r="AL18" s="17" t="str">
        <f>IF(貼付!AA114="","",MID(貼付!O114,8,1))</f>
        <v/>
      </c>
      <c r="AM18" s="73" t="str">
        <f>IF(貼付!AA114="","",MID(貼付!O114,9,1))</f>
        <v/>
      </c>
    </row>
    <row r="19" spans="1:39" s="7" customFormat="1" ht="24" customHeight="1" x14ac:dyDescent="0.45">
      <c r="A19" s="144" t="str">
        <f>IF(貼付!AA85="","",貼付!AA85)</f>
        <v/>
      </c>
      <c r="B19" s="145"/>
      <c r="C19" s="145"/>
      <c r="D19" s="145"/>
      <c r="E19" s="145" t="str">
        <f>IF(貼付!AA85="","",貼付!P85&amp;"　"&amp;貼付!Q85)</f>
        <v/>
      </c>
      <c r="F19" s="145"/>
      <c r="G19" s="145"/>
      <c r="H19" s="145"/>
      <c r="I19" s="145"/>
      <c r="J19" s="145"/>
      <c r="K19" s="145"/>
      <c r="L19" s="145"/>
      <c r="M19" s="145"/>
      <c r="N19" s="145" t="str">
        <f>IF(貼付!AA100="","",貼付!AA100)</f>
        <v/>
      </c>
      <c r="O19" s="145"/>
      <c r="P19" s="145"/>
      <c r="Q19" s="145"/>
      <c r="R19" s="145" t="str">
        <f>IF(貼付!AA100="","",貼付!P100&amp;"　"&amp;貼付!Q100)</f>
        <v/>
      </c>
      <c r="S19" s="145"/>
      <c r="T19" s="145"/>
      <c r="U19" s="145"/>
      <c r="V19" s="145"/>
      <c r="W19" s="145"/>
      <c r="X19" s="145"/>
      <c r="Y19" s="145"/>
      <c r="Z19" s="145"/>
      <c r="AA19" s="145" t="str">
        <f>IF(貼付!AA115="","",貼付!AA115)</f>
        <v/>
      </c>
      <c r="AB19" s="145"/>
      <c r="AC19" s="145"/>
      <c r="AD19" s="145"/>
      <c r="AE19" s="145" t="str">
        <f>IF(貼付!AA115="","",貼付!P115&amp;"　"&amp;貼付!Q115)</f>
        <v/>
      </c>
      <c r="AF19" s="145"/>
      <c r="AG19" s="145"/>
      <c r="AH19" s="145"/>
      <c r="AI19" s="145"/>
      <c r="AJ19" s="145"/>
      <c r="AK19" s="145"/>
      <c r="AL19" s="145"/>
      <c r="AM19" s="148"/>
    </row>
    <row r="20" spans="1:39" s="7" customFormat="1" ht="24" customHeight="1" x14ac:dyDescent="0.45">
      <c r="A20" s="141" t="s">
        <v>17</v>
      </c>
      <c r="B20" s="143"/>
      <c r="C20" s="143"/>
      <c r="D20" s="143"/>
      <c r="E20" s="16" t="str">
        <f>IF(貼付!AA85="","",LEFT(貼付!O85,1))</f>
        <v/>
      </c>
      <c r="F20" s="17" t="str">
        <f>IF(貼付!AA85="","",MID(貼付!O85,2,1))</f>
        <v/>
      </c>
      <c r="G20" s="17" t="str">
        <f>IF(貼付!AA85="","",MID(貼付!O85,3,1))</f>
        <v/>
      </c>
      <c r="H20" s="17" t="str">
        <f>IF(貼付!AA85="","",MID(貼付!O85,4,1))</f>
        <v/>
      </c>
      <c r="I20" s="17" t="str">
        <f>IF(貼付!AA85="","",MID(貼付!O85,5,1))</f>
        <v/>
      </c>
      <c r="J20" s="17" t="str">
        <f>IF(貼付!AA85="","",MID(貼付!O85,6,1))</f>
        <v/>
      </c>
      <c r="K20" s="17" t="str">
        <f>IF(貼付!AA85="","",MID(貼付!O85,7,1))</f>
        <v/>
      </c>
      <c r="L20" s="17" t="str">
        <f>IF(貼付!AA85="","",MID(貼付!O85,8,1))</f>
        <v/>
      </c>
      <c r="M20" s="18" t="str">
        <f>IF(貼付!AA85="","",MID(貼付!O85,9,1))</f>
        <v/>
      </c>
      <c r="N20" s="142" t="s">
        <v>17</v>
      </c>
      <c r="O20" s="143"/>
      <c r="P20" s="143"/>
      <c r="Q20" s="143"/>
      <c r="R20" s="16" t="str">
        <f>IF(貼付!AA100="","",LEFT(貼付!O100,1))</f>
        <v/>
      </c>
      <c r="S20" s="17" t="str">
        <f>IF(貼付!AA100="","",MID(貼付!O100,2,1))</f>
        <v/>
      </c>
      <c r="T20" s="17" t="str">
        <f>IF(貼付!AA100="","",MID(貼付!O100,3,1))</f>
        <v/>
      </c>
      <c r="U20" s="17" t="str">
        <f>IF(貼付!AA100="","",MID(貼付!O100,4,1))</f>
        <v/>
      </c>
      <c r="V20" s="17" t="str">
        <f>IF(貼付!AA100="","",MID(貼付!O100,5,1))</f>
        <v/>
      </c>
      <c r="W20" s="17" t="str">
        <f>IF(貼付!AA100="","",MID(貼付!O100,6,1))</f>
        <v/>
      </c>
      <c r="X20" s="17" t="str">
        <f>IF(貼付!AA100="","",MID(貼付!O100,7,1))</f>
        <v/>
      </c>
      <c r="Y20" s="17" t="str">
        <f>IF(貼付!AA100="","",MID(貼付!O100,8,1))</f>
        <v/>
      </c>
      <c r="Z20" s="18" t="str">
        <f>IF(貼付!AA100="","",MID(貼付!O100,9,1))</f>
        <v/>
      </c>
      <c r="AA20" s="142" t="s">
        <v>17</v>
      </c>
      <c r="AB20" s="142"/>
      <c r="AC20" s="142"/>
      <c r="AD20" s="142"/>
      <c r="AE20" s="16" t="str">
        <f>IF(貼付!AA115="","",LEFT(貼付!O115,1))</f>
        <v/>
      </c>
      <c r="AF20" s="17" t="str">
        <f>IF(貼付!AA115="","",MID(貼付!O115,2,1))</f>
        <v/>
      </c>
      <c r="AG20" s="17" t="str">
        <f>IF(貼付!AA115="","",MID(貼付!O115,3,1))</f>
        <v/>
      </c>
      <c r="AH20" s="17" t="str">
        <f>IF(貼付!AA115="","",MID(貼付!O115,4,1))</f>
        <v/>
      </c>
      <c r="AI20" s="17" t="str">
        <f>IF(貼付!AA115="","",MID(貼付!O115,5,1))</f>
        <v/>
      </c>
      <c r="AJ20" s="17" t="str">
        <f>IF(貼付!AA115="","",MID(貼付!O115,6,1))</f>
        <v/>
      </c>
      <c r="AK20" s="17" t="str">
        <f>IF(貼付!AA115="","",MID(貼付!O115,7,1))</f>
        <v/>
      </c>
      <c r="AL20" s="17" t="str">
        <f>IF(貼付!AA115="","",MID(貼付!O115,8,1))</f>
        <v/>
      </c>
      <c r="AM20" s="73" t="str">
        <f>IF(貼付!AA115="","",MID(貼付!O115,9,1))</f>
        <v/>
      </c>
    </row>
    <row r="21" spans="1:39" s="7" customFormat="1" ht="24" customHeight="1" x14ac:dyDescent="0.45">
      <c r="A21" s="144" t="str">
        <f>IF(貼付!AA86="","",貼付!AA86)</f>
        <v/>
      </c>
      <c r="B21" s="145"/>
      <c r="C21" s="145"/>
      <c r="D21" s="145"/>
      <c r="E21" s="145" t="str">
        <f>IF(貼付!AA86="","",貼付!P86&amp;"　"&amp;貼付!Q86)</f>
        <v/>
      </c>
      <c r="F21" s="145"/>
      <c r="G21" s="145"/>
      <c r="H21" s="145"/>
      <c r="I21" s="145"/>
      <c r="J21" s="145"/>
      <c r="K21" s="145"/>
      <c r="L21" s="145"/>
      <c r="M21" s="145"/>
      <c r="N21" s="145" t="str">
        <f>IF(貼付!AA101="","",貼付!AA101)</f>
        <v/>
      </c>
      <c r="O21" s="145"/>
      <c r="P21" s="145"/>
      <c r="Q21" s="145"/>
      <c r="R21" s="145" t="str">
        <f>IF(貼付!AA101="","",貼付!P101&amp;"　"&amp;貼付!Q101)</f>
        <v/>
      </c>
      <c r="S21" s="145"/>
      <c r="T21" s="145"/>
      <c r="U21" s="145"/>
      <c r="V21" s="145"/>
      <c r="W21" s="145"/>
      <c r="X21" s="145"/>
      <c r="Y21" s="145"/>
      <c r="Z21" s="145"/>
      <c r="AA21" s="145" t="str">
        <f>IF(貼付!AA116="","",貼付!AA116)</f>
        <v/>
      </c>
      <c r="AB21" s="145"/>
      <c r="AC21" s="145"/>
      <c r="AD21" s="145"/>
      <c r="AE21" s="145" t="str">
        <f>IF(貼付!AA116="","",貼付!P116&amp;"　"&amp;貼付!Q116)</f>
        <v/>
      </c>
      <c r="AF21" s="145"/>
      <c r="AG21" s="145"/>
      <c r="AH21" s="145"/>
      <c r="AI21" s="145"/>
      <c r="AJ21" s="145"/>
      <c r="AK21" s="145"/>
      <c r="AL21" s="145"/>
      <c r="AM21" s="148"/>
    </row>
    <row r="22" spans="1:39" s="7" customFormat="1" ht="24" customHeight="1" x14ac:dyDescent="0.45">
      <c r="A22" s="141" t="s">
        <v>17</v>
      </c>
      <c r="B22" s="143"/>
      <c r="C22" s="143"/>
      <c r="D22" s="143"/>
      <c r="E22" s="16" t="str">
        <f>IF(貼付!AA86="","",LEFT(貼付!O86,1))</f>
        <v/>
      </c>
      <c r="F22" s="17" t="str">
        <f>IF(貼付!AA86="","",MID(貼付!O86,2,1))</f>
        <v/>
      </c>
      <c r="G22" s="17" t="str">
        <f>IF(貼付!AA86="","",MID(貼付!O86,3,1))</f>
        <v/>
      </c>
      <c r="H22" s="17" t="str">
        <f>IF(貼付!AA86="","",MID(貼付!O86,4,1))</f>
        <v/>
      </c>
      <c r="I22" s="17" t="str">
        <f>IF(貼付!AA86="","",MID(貼付!O86,5,1))</f>
        <v/>
      </c>
      <c r="J22" s="17" t="str">
        <f>IF(貼付!AA86="","",MID(貼付!O86,6,1))</f>
        <v/>
      </c>
      <c r="K22" s="17" t="str">
        <f>IF(貼付!AA86="","",MID(貼付!O86,7,1))</f>
        <v/>
      </c>
      <c r="L22" s="17" t="str">
        <f>IF(貼付!AA86="","",MID(貼付!O86,8,1))</f>
        <v/>
      </c>
      <c r="M22" s="18" t="str">
        <f>IF(貼付!AA86="","",MID(貼付!O86,9,1))</f>
        <v/>
      </c>
      <c r="N22" s="142" t="s">
        <v>17</v>
      </c>
      <c r="O22" s="143"/>
      <c r="P22" s="143"/>
      <c r="Q22" s="143"/>
      <c r="R22" s="16" t="str">
        <f>IF(貼付!AA101="","",LEFT(貼付!O101,1))</f>
        <v/>
      </c>
      <c r="S22" s="17" t="str">
        <f>IF(貼付!AA101="","",MID(貼付!O101,2,1))</f>
        <v/>
      </c>
      <c r="T22" s="17" t="str">
        <f>IF(貼付!AA101="","",MID(貼付!O101,3,1))</f>
        <v/>
      </c>
      <c r="U22" s="17" t="str">
        <f>IF(貼付!AA101="","",MID(貼付!O101,4,1))</f>
        <v/>
      </c>
      <c r="V22" s="17" t="str">
        <f>IF(貼付!AA101="","",MID(貼付!O101,5,1))</f>
        <v/>
      </c>
      <c r="W22" s="17" t="str">
        <f>IF(貼付!AA101="","",MID(貼付!O101,6,1))</f>
        <v/>
      </c>
      <c r="X22" s="17" t="str">
        <f>IF(貼付!AA101="","",MID(貼付!O101,7,1))</f>
        <v/>
      </c>
      <c r="Y22" s="17" t="str">
        <f>IF(貼付!AA101="","",MID(貼付!O101,8,1))</f>
        <v/>
      </c>
      <c r="Z22" s="18" t="str">
        <f>IF(貼付!AA101="","",MID(貼付!O101,9,1))</f>
        <v/>
      </c>
      <c r="AA22" s="142" t="s">
        <v>17</v>
      </c>
      <c r="AB22" s="142"/>
      <c r="AC22" s="142"/>
      <c r="AD22" s="142"/>
      <c r="AE22" s="16" t="str">
        <f>IF(貼付!AA116="","",LEFT(貼付!O116,1))</f>
        <v/>
      </c>
      <c r="AF22" s="17" t="str">
        <f>IF(貼付!AA116="","",MID(貼付!O116,2,1))</f>
        <v/>
      </c>
      <c r="AG22" s="17" t="str">
        <f>IF(貼付!AA116="","",MID(貼付!O116,3,1))</f>
        <v/>
      </c>
      <c r="AH22" s="17" t="str">
        <f>IF(貼付!AA116="","",MID(貼付!O116,4,1))</f>
        <v/>
      </c>
      <c r="AI22" s="17" t="str">
        <f>IF(貼付!AA116="","",MID(貼付!O116,5,1))</f>
        <v/>
      </c>
      <c r="AJ22" s="17" t="str">
        <f>IF(貼付!AA116="","",MID(貼付!O116,6,1))</f>
        <v/>
      </c>
      <c r="AK22" s="17" t="str">
        <f>IF(貼付!AA116="","",MID(貼付!O116,7,1))</f>
        <v/>
      </c>
      <c r="AL22" s="17" t="str">
        <f>IF(貼付!AA116="","",MID(貼付!O116,8,1))</f>
        <v/>
      </c>
      <c r="AM22" s="73" t="str">
        <f>IF(貼付!AA116="","",MID(貼付!O116,9,1))</f>
        <v/>
      </c>
    </row>
    <row r="23" spans="1:39" s="7" customFormat="1" ht="24" customHeight="1" x14ac:dyDescent="0.45">
      <c r="A23" s="144" t="str">
        <f>IF(貼付!AA87="","",貼付!AA87)</f>
        <v/>
      </c>
      <c r="B23" s="145"/>
      <c r="C23" s="145"/>
      <c r="D23" s="145"/>
      <c r="E23" s="145" t="str">
        <f>IF(貼付!AA87="","",貼付!P87&amp;"　"&amp;貼付!Q87)</f>
        <v/>
      </c>
      <c r="F23" s="145"/>
      <c r="G23" s="145"/>
      <c r="H23" s="145"/>
      <c r="I23" s="145"/>
      <c r="J23" s="145"/>
      <c r="K23" s="145"/>
      <c r="L23" s="145"/>
      <c r="M23" s="145"/>
      <c r="N23" s="145" t="str">
        <f>IF(貼付!AA102="","",貼付!AA102)</f>
        <v/>
      </c>
      <c r="O23" s="145"/>
      <c r="P23" s="145"/>
      <c r="Q23" s="145"/>
      <c r="R23" s="145" t="str">
        <f>IF(貼付!AA102="","",貼付!P102&amp;"　"&amp;貼付!Q102)</f>
        <v/>
      </c>
      <c r="S23" s="145"/>
      <c r="T23" s="145"/>
      <c r="U23" s="145"/>
      <c r="V23" s="145"/>
      <c r="W23" s="145"/>
      <c r="X23" s="145"/>
      <c r="Y23" s="145"/>
      <c r="Z23" s="145"/>
      <c r="AA23" s="145" t="str">
        <f>IF(貼付!AA117="","",貼付!AA117)</f>
        <v/>
      </c>
      <c r="AB23" s="145"/>
      <c r="AC23" s="145"/>
      <c r="AD23" s="145"/>
      <c r="AE23" s="145" t="str">
        <f>IF(貼付!AA117="","",貼付!P117&amp;"　"&amp;貼付!Q117)</f>
        <v/>
      </c>
      <c r="AF23" s="145"/>
      <c r="AG23" s="145"/>
      <c r="AH23" s="145"/>
      <c r="AI23" s="145"/>
      <c r="AJ23" s="145"/>
      <c r="AK23" s="145"/>
      <c r="AL23" s="145"/>
      <c r="AM23" s="148"/>
    </row>
    <row r="24" spans="1:39" s="7" customFormat="1" ht="24" customHeight="1" x14ac:dyDescent="0.45">
      <c r="A24" s="141" t="s">
        <v>17</v>
      </c>
      <c r="B24" s="143"/>
      <c r="C24" s="143"/>
      <c r="D24" s="143"/>
      <c r="E24" s="16" t="str">
        <f>IF(貼付!AA87="","",LEFT(貼付!O87,1))</f>
        <v/>
      </c>
      <c r="F24" s="17" t="str">
        <f>IF(貼付!AA87="","",MID(貼付!O87,2,1))</f>
        <v/>
      </c>
      <c r="G24" s="17" t="str">
        <f>IF(貼付!AA87="","",MID(貼付!O87,3,1))</f>
        <v/>
      </c>
      <c r="H24" s="17" t="str">
        <f>IF(貼付!AA87="","",MID(貼付!O87,4,1))</f>
        <v/>
      </c>
      <c r="I24" s="17" t="str">
        <f>IF(貼付!AA87="","",MID(貼付!O87,5,1))</f>
        <v/>
      </c>
      <c r="J24" s="17" t="str">
        <f>IF(貼付!AA87="","",MID(貼付!O87,6,1))</f>
        <v/>
      </c>
      <c r="K24" s="17" t="str">
        <f>IF(貼付!AA87="","",MID(貼付!O87,7,1))</f>
        <v/>
      </c>
      <c r="L24" s="17" t="str">
        <f>IF(貼付!AA87="","",MID(貼付!O87,8,1))</f>
        <v/>
      </c>
      <c r="M24" s="18" t="str">
        <f>IF(貼付!AA87="","",MID(貼付!O87,9,1))</f>
        <v/>
      </c>
      <c r="N24" s="142" t="s">
        <v>17</v>
      </c>
      <c r="O24" s="143"/>
      <c r="P24" s="143"/>
      <c r="Q24" s="143"/>
      <c r="R24" s="16" t="str">
        <f>IF(貼付!AA102="","",LEFT(貼付!O102,1))</f>
        <v/>
      </c>
      <c r="S24" s="17" t="str">
        <f>IF(貼付!AA102="","",MID(貼付!O102,2,1))</f>
        <v/>
      </c>
      <c r="T24" s="17" t="str">
        <f>IF(貼付!AA102="","",MID(貼付!O102,3,1))</f>
        <v/>
      </c>
      <c r="U24" s="17" t="str">
        <f>IF(貼付!AA102="","",MID(貼付!O102,4,1))</f>
        <v/>
      </c>
      <c r="V24" s="17" t="str">
        <f>IF(貼付!AA102="","",MID(貼付!O102,5,1))</f>
        <v/>
      </c>
      <c r="W24" s="17" t="str">
        <f>IF(貼付!AA102="","",MID(貼付!O102,6,1))</f>
        <v/>
      </c>
      <c r="X24" s="17" t="str">
        <f>IF(貼付!AA102="","",MID(貼付!O102,7,1))</f>
        <v/>
      </c>
      <c r="Y24" s="17" t="str">
        <f>IF(貼付!AA102="","",MID(貼付!O102,8,1))</f>
        <v/>
      </c>
      <c r="Z24" s="18" t="str">
        <f>IF(貼付!AA102="","",MID(貼付!O102,9,1))</f>
        <v/>
      </c>
      <c r="AA24" s="142" t="s">
        <v>17</v>
      </c>
      <c r="AB24" s="142"/>
      <c r="AC24" s="142"/>
      <c r="AD24" s="142"/>
      <c r="AE24" s="16" t="str">
        <f>IF(貼付!AA117="","",LEFT(貼付!O117,1))</f>
        <v/>
      </c>
      <c r="AF24" s="17" t="str">
        <f>IF(貼付!AA117="","",MID(貼付!O117,2,1))</f>
        <v/>
      </c>
      <c r="AG24" s="17" t="str">
        <f>IF(貼付!AA117="","",MID(貼付!O117,3,1))</f>
        <v/>
      </c>
      <c r="AH24" s="17" t="str">
        <f>IF(貼付!AA117="","",MID(貼付!O117,4,1))</f>
        <v/>
      </c>
      <c r="AI24" s="17" t="str">
        <f>IF(貼付!AA117="","",MID(貼付!O117,5,1))</f>
        <v/>
      </c>
      <c r="AJ24" s="17" t="str">
        <f>IF(貼付!AA117="","",MID(貼付!O117,6,1))</f>
        <v/>
      </c>
      <c r="AK24" s="17" t="str">
        <f>IF(貼付!AA117="","",MID(貼付!O117,7,1))</f>
        <v/>
      </c>
      <c r="AL24" s="17" t="str">
        <f>IF(貼付!AA117="","",MID(貼付!O117,8,1))</f>
        <v/>
      </c>
      <c r="AM24" s="73" t="str">
        <f>IF(貼付!AA117="","",MID(貼付!O117,9,1))</f>
        <v/>
      </c>
    </row>
    <row r="25" spans="1:39" s="7" customFormat="1" ht="24" customHeight="1" x14ac:dyDescent="0.45">
      <c r="A25" s="144" t="str">
        <f>IF(貼付!AA88="","",貼付!AA88)</f>
        <v/>
      </c>
      <c r="B25" s="145"/>
      <c r="C25" s="145"/>
      <c r="D25" s="145"/>
      <c r="E25" s="145" t="str">
        <f>IF(貼付!AA88="","",貼付!P88&amp;"　"&amp;貼付!Q88)</f>
        <v/>
      </c>
      <c r="F25" s="145"/>
      <c r="G25" s="145"/>
      <c r="H25" s="145"/>
      <c r="I25" s="145"/>
      <c r="J25" s="145"/>
      <c r="K25" s="145"/>
      <c r="L25" s="145"/>
      <c r="M25" s="145"/>
      <c r="N25" s="145" t="str">
        <f>IF(貼付!AA103="","",貼付!AA103)</f>
        <v/>
      </c>
      <c r="O25" s="145"/>
      <c r="P25" s="145"/>
      <c r="Q25" s="145"/>
      <c r="R25" s="145" t="str">
        <f>IF(貼付!AA103="","",貼付!P103&amp;"　"&amp;貼付!Q103)</f>
        <v/>
      </c>
      <c r="S25" s="145"/>
      <c r="T25" s="145"/>
      <c r="U25" s="145"/>
      <c r="V25" s="145"/>
      <c r="W25" s="145"/>
      <c r="X25" s="145"/>
      <c r="Y25" s="145"/>
      <c r="Z25" s="145"/>
      <c r="AA25" s="145" t="str">
        <f>IF(貼付!AA118="","",貼付!AA118)</f>
        <v/>
      </c>
      <c r="AB25" s="145"/>
      <c r="AC25" s="145"/>
      <c r="AD25" s="145"/>
      <c r="AE25" s="145" t="str">
        <f>IF(貼付!AA118="","",貼付!P118&amp;"　"&amp;貼付!Q118)</f>
        <v/>
      </c>
      <c r="AF25" s="145"/>
      <c r="AG25" s="145"/>
      <c r="AH25" s="145"/>
      <c r="AI25" s="145"/>
      <c r="AJ25" s="145"/>
      <c r="AK25" s="145"/>
      <c r="AL25" s="145"/>
      <c r="AM25" s="148"/>
    </row>
    <row r="26" spans="1:39" s="7" customFormat="1" ht="24" customHeight="1" x14ac:dyDescent="0.45">
      <c r="A26" s="141" t="s">
        <v>17</v>
      </c>
      <c r="B26" s="143"/>
      <c r="C26" s="143"/>
      <c r="D26" s="143"/>
      <c r="E26" s="16" t="str">
        <f>IF(貼付!AA88="","",LEFT(貼付!O88,1))</f>
        <v/>
      </c>
      <c r="F26" s="17" t="str">
        <f>IF(貼付!AA88="","",MID(貼付!O88,2,1))</f>
        <v/>
      </c>
      <c r="G26" s="17" t="str">
        <f>IF(貼付!AA88="","",MID(貼付!O88,3,1))</f>
        <v/>
      </c>
      <c r="H26" s="17" t="str">
        <f>IF(貼付!AA88="","",MID(貼付!O88,4,1))</f>
        <v/>
      </c>
      <c r="I26" s="17" t="str">
        <f>IF(貼付!AA88="","",MID(貼付!O88,5,1))</f>
        <v/>
      </c>
      <c r="J26" s="17" t="str">
        <f>IF(貼付!AA88="","",MID(貼付!O88,6,1))</f>
        <v/>
      </c>
      <c r="K26" s="17" t="str">
        <f>IF(貼付!AA88="","",MID(貼付!O88,7,1))</f>
        <v/>
      </c>
      <c r="L26" s="17" t="str">
        <f>IF(貼付!AA88="","",MID(貼付!O88,8,1))</f>
        <v/>
      </c>
      <c r="M26" s="18" t="str">
        <f>IF(貼付!AA88="","",MID(貼付!O88,9,1))</f>
        <v/>
      </c>
      <c r="N26" s="142" t="s">
        <v>17</v>
      </c>
      <c r="O26" s="143"/>
      <c r="P26" s="143"/>
      <c r="Q26" s="143"/>
      <c r="R26" s="16" t="str">
        <f>IF(貼付!AA103="","",LEFT(貼付!O103,1))</f>
        <v/>
      </c>
      <c r="S26" s="17" t="str">
        <f>IF(貼付!AA103="","",MID(貼付!O103,2,1))</f>
        <v/>
      </c>
      <c r="T26" s="17" t="str">
        <f>IF(貼付!AA103="","",MID(貼付!O103,3,1))</f>
        <v/>
      </c>
      <c r="U26" s="17" t="str">
        <f>IF(貼付!AA103="","",MID(貼付!O103,4,1))</f>
        <v/>
      </c>
      <c r="V26" s="17" t="str">
        <f>IF(貼付!AA103="","",MID(貼付!O103,5,1))</f>
        <v/>
      </c>
      <c r="W26" s="17" t="str">
        <f>IF(貼付!AA103="","",MID(貼付!O103,6,1))</f>
        <v/>
      </c>
      <c r="X26" s="17" t="str">
        <f>IF(貼付!AA103="","",MID(貼付!O103,7,1))</f>
        <v/>
      </c>
      <c r="Y26" s="17" t="str">
        <f>IF(貼付!AA103="","",MID(貼付!O103,8,1))</f>
        <v/>
      </c>
      <c r="Z26" s="18" t="str">
        <f>IF(貼付!AA103="","",MID(貼付!O103,9,1))</f>
        <v/>
      </c>
      <c r="AA26" s="142" t="s">
        <v>17</v>
      </c>
      <c r="AB26" s="142"/>
      <c r="AC26" s="142"/>
      <c r="AD26" s="142"/>
      <c r="AE26" s="16" t="str">
        <f>IF(貼付!AA118="","",LEFT(貼付!O118,1))</f>
        <v/>
      </c>
      <c r="AF26" s="17" t="str">
        <f>IF(貼付!AA118="","",MID(貼付!O118,2,1))</f>
        <v/>
      </c>
      <c r="AG26" s="17" t="str">
        <f>IF(貼付!AA118="","",MID(貼付!O118,3,1))</f>
        <v/>
      </c>
      <c r="AH26" s="17" t="str">
        <f>IF(貼付!AA118="","",MID(貼付!O118,4,1))</f>
        <v/>
      </c>
      <c r="AI26" s="17" t="str">
        <f>IF(貼付!AA118="","",MID(貼付!O118,5,1))</f>
        <v/>
      </c>
      <c r="AJ26" s="17" t="str">
        <f>IF(貼付!AA118="","",MID(貼付!O118,6,1))</f>
        <v/>
      </c>
      <c r="AK26" s="17" t="str">
        <f>IF(貼付!AA118="","",MID(貼付!O118,7,1))</f>
        <v/>
      </c>
      <c r="AL26" s="17" t="str">
        <f>IF(貼付!AA118="","",MID(貼付!O118,8,1))</f>
        <v/>
      </c>
      <c r="AM26" s="73" t="str">
        <f>IF(貼付!AA118="","",MID(貼付!O118,9,1))</f>
        <v/>
      </c>
    </row>
    <row r="27" spans="1:39" s="7" customFormat="1" ht="24" customHeight="1" x14ac:dyDescent="0.45">
      <c r="A27" s="144" t="str">
        <f>IF(貼付!AA89="","",貼付!AA89)</f>
        <v/>
      </c>
      <c r="B27" s="145"/>
      <c r="C27" s="145"/>
      <c r="D27" s="145"/>
      <c r="E27" s="145" t="str">
        <f>IF(貼付!AA89="","",貼付!P89&amp;"　"&amp;貼付!Q89)</f>
        <v/>
      </c>
      <c r="F27" s="145"/>
      <c r="G27" s="145"/>
      <c r="H27" s="145"/>
      <c r="I27" s="145"/>
      <c r="J27" s="145"/>
      <c r="K27" s="145"/>
      <c r="L27" s="145"/>
      <c r="M27" s="145"/>
      <c r="N27" s="145" t="str">
        <f>IF(貼付!AA104="","",貼付!AA104)</f>
        <v/>
      </c>
      <c r="O27" s="145"/>
      <c r="P27" s="145"/>
      <c r="Q27" s="145"/>
      <c r="R27" s="145" t="str">
        <f>IF(貼付!AA104="","",貼付!P104&amp;"　"&amp;貼付!Q104)</f>
        <v/>
      </c>
      <c r="S27" s="145"/>
      <c r="T27" s="145"/>
      <c r="U27" s="145"/>
      <c r="V27" s="145"/>
      <c r="W27" s="145"/>
      <c r="X27" s="145"/>
      <c r="Y27" s="145"/>
      <c r="Z27" s="145"/>
      <c r="AA27" s="145" t="str">
        <f>IF(貼付!AA119="","",貼付!AA119)</f>
        <v/>
      </c>
      <c r="AB27" s="145"/>
      <c r="AC27" s="145"/>
      <c r="AD27" s="145"/>
      <c r="AE27" s="145" t="str">
        <f>IF(貼付!AA119="","",貼付!P119&amp;"　"&amp;貼付!Q119)</f>
        <v/>
      </c>
      <c r="AF27" s="145"/>
      <c r="AG27" s="145"/>
      <c r="AH27" s="145"/>
      <c r="AI27" s="145"/>
      <c r="AJ27" s="145"/>
      <c r="AK27" s="145"/>
      <c r="AL27" s="145"/>
      <c r="AM27" s="148"/>
    </row>
    <row r="28" spans="1:39" s="7" customFormat="1" ht="24" customHeight="1" x14ac:dyDescent="0.45">
      <c r="A28" s="141" t="s">
        <v>17</v>
      </c>
      <c r="B28" s="143"/>
      <c r="C28" s="143"/>
      <c r="D28" s="143"/>
      <c r="E28" s="16" t="str">
        <f>IF(貼付!AA89="","",LEFT(貼付!O89,1))</f>
        <v/>
      </c>
      <c r="F28" s="17" t="str">
        <f>IF(貼付!AA89="","",MID(貼付!O89,2,1))</f>
        <v/>
      </c>
      <c r="G28" s="17" t="str">
        <f>IF(貼付!AA89="","",MID(貼付!O89,3,1))</f>
        <v/>
      </c>
      <c r="H28" s="17" t="str">
        <f>IF(貼付!AA89="","",MID(貼付!O89,4,1))</f>
        <v/>
      </c>
      <c r="I28" s="17" t="str">
        <f>IF(貼付!AA89="","",MID(貼付!O89,5,1))</f>
        <v/>
      </c>
      <c r="J28" s="17" t="str">
        <f>IF(貼付!AA89="","",MID(貼付!O89,6,1))</f>
        <v/>
      </c>
      <c r="K28" s="17" t="str">
        <f>IF(貼付!AA89="","",MID(貼付!O89,7,1))</f>
        <v/>
      </c>
      <c r="L28" s="17" t="str">
        <f>IF(貼付!AA89="","",MID(貼付!O89,8,1))</f>
        <v/>
      </c>
      <c r="M28" s="18" t="str">
        <f>IF(貼付!AA89="","",MID(貼付!O89,9,1))</f>
        <v/>
      </c>
      <c r="N28" s="142" t="s">
        <v>17</v>
      </c>
      <c r="O28" s="143"/>
      <c r="P28" s="143"/>
      <c r="Q28" s="143"/>
      <c r="R28" s="16" t="str">
        <f>IF(貼付!AA104="","",LEFT(貼付!O104,1))</f>
        <v/>
      </c>
      <c r="S28" s="17" t="str">
        <f>IF(貼付!AA104="","",MID(貼付!O104,2,1))</f>
        <v/>
      </c>
      <c r="T28" s="17" t="str">
        <f>IF(貼付!AA104="","",MID(貼付!O104,3,1))</f>
        <v/>
      </c>
      <c r="U28" s="17" t="str">
        <f>IF(貼付!AA104="","",MID(貼付!O104,4,1))</f>
        <v/>
      </c>
      <c r="V28" s="17" t="str">
        <f>IF(貼付!AA104="","",MID(貼付!O104,5,1))</f>
        <v/>
      </c>
      <c r="W28" s="17" t="str">
        <f>IF(貼付!AA104="","",MID(貼付!O104,6,1))</f>
        <v/>
      </c>
      <c r="X28" s="17" t="str">
        <f>IF(貼付!AA104="","",MID(貼付!O104,7,1))</f>
        <v/>
      </c>
      <c r="Y28" s="17" t="str">
        <f>IF(貼付!AA104="","",MID(貼付!O104,8,1))</f>
        <v/>
      </c>
      <c r="Z28" s="18" t="str">
        <f>IF(貼付!AA104="","",MID(貼付!O104,9,1))</f>
        <v/>
      </c>
      <c r="AA28" s="142" t="s">
        <v>17</v>
      </c>
      <c r="AB28" s="142"/>
      <c r="AC28" s="142"/>
      <c r="AD28" s="142"/>
      <c r="AE28" s="16" t="str">
        <f>IF(貼付!AA119="","",LEFT(貼付!O119,1))</f>
        <v/>
      </c>
      <c r="AF28" s="17" t="str">
        <f>IF(貼付!AA119="","",MID(貼付!O119,2,1))</f>
        <v/>
      </c>
      <c r="AG28" s="17" t="str">
        <f>IF(貼付!AA119="","",MID(貼付!O119,3,1))</f>
        <v/>
      </c>
      <c r="AH28" s="17" t="str">
        <f>IF(貼付!AA119="","",MID(貼付!O119,4,1))</f>
        <v/>
      </c>
      <c r="AI28" s="17" t="str">
        <f>IF(貼付!AA119="","",MID(貼付!O119,5,1))</f>
        <v/>
      </c>
      <c r="AJ28" s="17" t="str">
        <f>IF(貼付!AA119="","",MID(貼付!O119,6,1))</f>
        <v/>
      </c>
      <c r="AK28" s="17" t="str">
        <f>IF(貼付!AA119="","",MID(貼付!O119,7,1))</f>
        <v/>
      </c>
      <c r="AL28" s="17" t="str">
        <f>IF(貼付!AA119="","",MID(貼付!O119,8,1))</f>
        <v/>
      </c>
      <c r="AM28" s="73" t="str">
        <f>IF(貼付!AA119="","",MID(貼付!O119,9,1))</f>
        <v/>
      </c>
    </row>
    <row r="29" spans="1:39" s="7" customFormat="1" ht="24" customHeight="1" x14ac:dyDescent="0.45">
      <c r="A29" s="144" t="str">
        <f>IF(貼付!AA90="","",貼付!AA90)</f>
        <v/>
      </c>
      <c r="B29" s="145"/>
      <c r="C29" s="145"/>
      <c r="D29" s="145"/>
      <c r="E29" s="145" t="str">
        <f>IF(貼付!AA90="","",貼付!P90&amp;"　"&amp;貼付!Q90)</f>
        <v/>
      </c>
      <c r="F29" s="145"/>
      <c r="G29" s="145"/>
      <c r="H29" s="145"/>
      <c r="I29" s="145"/>
      <c r="J29" s="145"/>
      <c r="K29" s="145"/>
      <c r="L29" s="145"/>
      <c r="M29" s="145"/>
      <c r="N29" s="145" t="str">
        <f>IF(貼付!AA105="","",貼付!AA105)</f>
        <v/>
      </c>
      <c r="O29" s="145"/>
      <c r="P29" s="145"/>
      <c r="Q29" s="145"/>
      <c r="R29" s="145" t="str">
        <f>IF(貼付!AA105="","",貼付!P105&amp;"　"&amp;貼付!Q105)</f>
        <v/>
      </c>
      <c r="S29" s="145"/>
      <c r="T29" s="145"/>
      <c r="U29" s="145"/>
      <c r="V29" s="145"/>
      <c r="W29" s="145"/>
      <c r="X29" s="145"/>
      <c r="Y29" s="145"/>
      <c r="Z29" s="145"/>
      <c r="AA29" s="145" t="str">
        <f>IF(貼付!AA120="","",貼付!AA120)</f>
        <v/>
      </c>
      <c r="AB29" s="145"/>
      <c r="AC29" s="145"/>
      <c r="AD29" s="145"/>
      <c r="AE29" s="145" t="str">
        <f>IF(貼付!AA120="","",貼付!P120&amp;"　"&amp;貼付!Q120)</f>
        <v/>
      </c>
      <c r="AF29" s="145"/>
      <c r="AG29" s="145"/>
      <c r="AH29" s="145"/>
      <c r="AI29" s="145"/>
      <c r="AJ29" s="145"/>
      <c r="AK29" s="145"/>
      <c r="AL29" s="145"/>
      <c r="AM29" s="148"/>
    </row>
    <row r="30" spans="1:39" s="7" customFormat="1" ht="24" customHeight="1" x14ac:dyDescent="0.45">
      <c r="A30" s="141" t="s">
        <v>17</v>
      </c>
      <c r="B30" s="143"/>
      <c r="C30" s="143"/>
      <c r="D30" s="143"/>
      <c r="E30" s="16" t="str">
        <f>IF(貼付!AA90="","",LEFT(貼付!O90,1))</f>
        <v/>
      </c>
      <c r="F30" s="17" t="str">
        <f>IF(貼付!AA90="","",MID(貼付!O90,2,1))</f>
        <v/>
      </c>
      <c r="G30" s="17" t="str">
        <f>IF(貼付!AA90="","",MID(貼付!O90,3,1))</f>
        <v/>
      </c>
      <c r="H30" s="17" t="str">
        <f>IF(貼付!AA90="","",MID(貼付!O90,4,1))</f>
        <v/>
      </c>
      <c r="I30" s="17" t="str">
        <f>IF(貼付!AA90="","",MID(貼付!O90,5,1))</f>
        <v/>
      </c>
      <c r="J30" s="17" t="str">
        <f>IF(貼付!AA90="","",MID(貼付!O90,6,1))</f>
        <v/>
      </c>
      <c r="K30" s="17" t="str">
        <f>IF(貼付!AA90="","",MID(貼付!O90,7,1))</f>
        <v/>
      </c>
      <c r="L30" s="17" t="str">
        <f>IF(貼付!AA90="","",MID(貼付!O90,8,1))</f>
        <v/>
      </c>
      <c r="M30" s="18" t="str">
        <f>IF(貼付!AA90="","",MID(貼付!O90,9,1))</f>
        <v/>
      </c>
      <c r="N30" s="142" t="s">
        <v>17</v>
      </c>
      <c r="O30" s="143"/>
      <c r="P30" s="143"/>
      <c r="Q30" s="143"/>
      <c r="R30" s="16" t="str">
        <f>IF(貼付!AA105="","",LEFT(貼付!O105,1))</f>
        <v/>
      </c>
      <c r="S30" s="17" t="str">
        <f>IF(貼付!AA105="","",MID(貼付!O105,2,1))</f>
        <v/>
      </c>
      <c r="T30" s="17" t="str">
        <f>IF(貼付!AA105="","",MID(貼付!O105,3,1))</f>
        <v/>
      </c>
      <c r="U30" s="17" t="str">
        <f>IF(貼付!AA105="","",MID(貼付!O105,4,1))</f>
        <v/>
      </c>
      <c r="V30" s="17" t="str">
        <f>IF(貼付!AA105="","",MID(貼付!O105,5,1))</f>
        <v/>
      </c>
      <c r="W30" s="17" t="str">
        <f>IF(貼付!AA105="","",MID(貼付!O105,6,1))</f>
        <v/>
      </c>
      <c r="X30" s="17" t="str">
        <f>IF(貼付!AA105="","",MID(貼付!O105,7,1))</f>
        <v/>
      </c>
      <c r="Y30" s="17" t="str">
        <f>IF(貼付!AA105="","",MID(貼付!O105,8,1))</f>
        <v/>
      </c>
      <c r="Z30" s="18" t="str">
        <f>IF(貼付!AA105="","",MID(貼付!O105,9,1))</f>
        <v/>
      </c>
      <c r="AA30" s="142" t="s">
        <v>17</v>
      </c>
      <c r="AB30" s="142"/>
      <c r="AC30" s="142"/>
      <c r="AD30" s="142"/>
      <c r="AE30" s="16" t="str">
        <f>IF(貼付!AA120="","",LEFT(貼付!O120,1))</f>
        <v/>
      </c>
      <c r="AF30" s="17" t="str">
        <f>IF(貼付!AA120="","",MID(貼付!O120,2,1))</f>
        <v/>
      </c>
      <c r="AG30" s="17" t="str">
        <f>IF(貼付!AA120="","",MID(貼付!O120,3,1))</f>
        <v/>
      </c>
      <c r="AH30" s="17" t="str">
        <f>IF(貼付!AA120="","",MID(貼付!O120,4,1))</f>
        <v/>
      </c>
      <c r="AI30" s="17" t="str">
        <f>IF(貼付!AA120="","",MID(貼付!O120,5,1))</f>
        <v/>
      </c>
      <c r="AJ30" s="17" t="str">
        <f>IF(貼付!AA120="","",MID(貼付!O120,6,1))</f>
        <v/>
      </c>
      <c r="AK30" s="17" t="str">
        <f>IF(貼付!AA120="","",MID(貼付!O120,7,1))</f>
        <v/>
      </c>
      <c r="AL30" s="17" t="str">
        <f>IF(貼付!AA120="","",MID(貼付!O120,8,1))</f>
        <v/>
      </c>
      <c r="AM30" s="73" t="str">
        <f>IF(貼付!AA120="","",MID(貼付!O120,9,1))</f>
        <v/>
      </c>
    </row>
    <row r="31" spans="1:39" s="7" customFormat="1" ht="24" customHeight="1" x14ac:dyDescent="0.45">
      <c r="A31" s="144" t="str">
        <f>IF(貼付!AA91="","",貼付!AA91)</f>
        <v/>
      </c>
      <c r="B31" s="145"/>
      <c r="C31" s="145"/>
      <c r="D31" s="145"/>
      <c r="E31" s="145" t="str">
        <f>IF(貼付!AA91="","",貼付!P91&amp;"　"&amp;貼付!Q91)</f>
        <v/>
      </c>
      <c r="F31" s="145"/>
      <c r="G31" s="145"/>
      <c r="H31" s="145"/>
      <c r="I31" s="145"/>
      <c r="J31" s="145"/>
      <c r="K31" s="145"/>
      <c r="L31" s="145"/>
      <c r="M31" s="145"/>
      <c r="N31" s="145" t="str">
        <f>IF(貼付!AA106="","",貼付!AA106)</f>
        <v/>
      </c>
      <c r="O31" s="145"/>
      <c r="P31" s="145"/>
      <c r="Q31" s="145"/>
      <c r="R31" s="145" t="str">
        <f>IF(貼付!AA106="","",貼付!P106&amp;"　"&amp;貼付!Q106)</f>
        <v/>
      </c>
      <c r="S31" s="145"/>
      <c r="T31" s="145"/>
      <c r="U31" s="145"/>
      <c r="V31" s="145"/>
      <c r="W31" s="145"/>
      <c r="X31" s="145"/>
      <c r="Y31" s="145"/>
      <c r="Z31" s="145"/>
      <c r="AA31" s="145" t="str">
        <f>IF(貼付!AA121="","",貼付!AA121)</f>
        <v/>
      </c>
      <c r="AB31" s="145"/>
      <c r="AC31" s="145"/>
      <c r="AD31" s="145"/>
      <c r="AE31" s="145" t="str">
        <f>IF(貼付!AA121="","",貼付!P121&amp;"　"&amp;貼付!Q121)</f>
        <v/>
      </c>
      <c r="AF31" s="145"/>
      <c r="AG31" s="145"/>
      <c r="AH31" s="145"/>
      <c r="AI31" s="145"/>
      <c r="AJ31" s="145"/>
      <c r="AK31" s="145"/>
      <c r="AL31" s="145"/>
      <c r="AM31" s="148"/>
    </row>
    <row r="32" spans="1:39" s="7" customFormat="1" ht="24" customHeight="1" x14ac:dyDescent="0.45">
      <c r="A32" s="141" t="s">
        <v>17</v>
      </c>
      <c r="B32" s="143"/>
      <c r="C32" s="143"/>
      <c r="D32" s="143"/>
      <c r="E32" s="16" t="str">
        <f>IF(貼付!AA91="","",LEFT(貼付!O91,1))</f>
        <v/>
      </c>
      <c r="F32" s="17" t="str">
        <f>IF(貼付!AA91="","",MID(貼付!O91,2,1))</f>
        <v/>
      </c>
      <c r="G32" s="17" t="str">
        <f>IF(貼付!AA91="","",MID(貼付!O91,3,1))</f>
        <v/>
      </c>
      <c r="H32" s="17" t="str">
        <f>IF(貼付!AA91="","",MID(貼付!O91,4,1))</f>
        <v/>
      </c>
      <c r="I32" s="17" t="str">
        <f>IF(貼付!AA91="","",MID(貼付!O91,5,1))</f>
        <v/>
      </c>
      <c r="J32" s="17" t="str">
        <f>IF(貼付!AA91="","",MID(貼付!O91,6,1))</f>
        <v/>
      </c>
      <c r="K32" s="17" t="str">
        <f>IF(貼付!AA91="","",MID(貼付!O91,7,1))</f>
        <v/>
      </c>
      <c r="L32" s="17" t="str">
        <f>IF(貼付!AA91="","",MID(貼付!O91,8,1))</f>
        <v/>
      </c>
      <c r="M32" s="18" t="str">
        <f>IF(貼付!AA91="","",MID(貼付!O91,9,1))</f>
        <v/>
      </c>
      <c r="N32" s="142" t="s">
        <v>17</v>
      </c>
      <c r="O32" s="143"/>
      <c r="P32" s="143"/>
      <c r="Q32" s="143"/>
      <c r="R32" s="16" t="str">
        <f>IF(貼付!AA106="","",LEFT(貼付!O106,1))</f>
        <v/>
      </c>
      <c r="S32" s="17" t="str">
        <f>IF(貼付!AA106="","",MID(貼付!O106,2,1))</f>
        <v/>
      </c>
      <c r="T32" s="17" t="str">
        <f>IF(貼付!AA106="","",MID(貼付!O106,3,1))</f>
        <v/>
      </c>
      <c r="U32" s="17" t="str">
        <f>IF(貼付!AA106="","",MID(貼付!O106,4,1))</f>
        <v/>
      </c>
      <c r="V32" s="17" t="str">
        <f>IF(貼付!AA106="","",MID(貼付!O106,5,1))</f>
        <v/>
      </c>
      <c r="W32" s="17" t="str">
        <f>IF(貼付!AA106="","",MID(貼付!O106,6,1))</f>
        <v/>
      </c>
      <c r="X32" s="17" t="str">
        <f>IF(貼付!AA106="","",MID(貼付!O106,7,1))</f>
        <v/>
      </c>
      <c r="Y32" s="17" t="str">
        <f>IF(貼付!AA106="","",MID(貼付!O106,8,1))</f>
        <v/>
      </c>
      <c r="Z32" s="18" t="str">
        <f>IF(貼付!AA106="","",MID(貼付!O106,9,1))</f>
        <v/>
      </c>
      <c r="AA32" s="142" t="s">
        <v>17</v>
      </c>
      <c r="AB32" s="142"/>
      <c r="AC32" s="142"/>
      <c r="AD32" s="142"/>
      <c r="AE32" s="16" t="str">
        <f>IF(貼付!AA121="","",LEFT(貼付!O121,1))</f>
        <v/>
      </c>
      <c r="AF32" s="17" t="str">
        <f>IF(貼付!AA121="","",MID(貼付!O121,2,1))</f>
        <v/>
      </c>
      <c r="AG32" s="17" t="str">
        <f>IF(貼付!AA121="","",MID(貼付!O121,3,1))</f>
        <v/>
      </c>
      <c r="AH32" s="17" t="str">
        <f>IF(貼付!AA121="","",MID(貼付!O121,4,1))</f>
        <v/>
      </c>
      <c r="AI32" s="17" t="str">
        <f>IF(貼付!AA121="","",MID(貼付!O121,5,1))</f>
        <v/>
      </c>
      <c r="AJ32" s="17" t="str">
        <f>IF(貼付!AA121="","",MID(貼付!O121,6,1))</f>
        <v/>
      </c>
      <c r="AK32" s="17" t="str">
        <f>IF(貼付!AA121="","",MID(貼付!O121,7,1))</f>
        <v/>
      </c>
      <c r="AL32" s="17" t="str">
        <f>IF(貼付!AA121="","",MID(貼付!O121,8,1))</f>
        <v/>
      </c>
      <c r="AM32" s="73" t="str">
        <f>IF(貼付!AA121="","",MID(貼付!O121,9,1))</f>
        <v/>
      </c>
    </row>
    <row r="33" spans="1:44" s="7" customFormat="1" ht="24" customHeight="1" x14ac:dyDescent="0.45">
      <c r="A33" s="144" t="str">
        <f>IF(貼付!AA92="","",貼付!AA92)</f>
        <v/>
      </c>
      <c r="B33" s="145"/>
      <c r="C33" s="145"/>
      <c r="D33" s="145"/>
      <c r="E33" s="145" t="str">
        <f>IF(貼付!AA92="","",貼付!P92&amp;"　"&amp;貼付!Q92)</f>
        <v/>
      </c>
      <c r="F33" s="145"/>
      <c r="G33" s="145"/>
      <c r="H33" s="145"/>
      <c r="I33" s="145"/>
      <c r="J33" s="145"/>
      <c r="K33" s="145"/>
      <c r="L33" s="145"/>
      <c r="M33" s="145"/>
      <c r="N33" s="145" t="str">
        <f>IF(貼付!AA107="","",貼付!AA107)</f>
        <v/>
      </c>
      <c r="O33" s="145"/>
      <c r="P33" s="145"/>
      <c r="Q33" s="145"/>
      <c r="R33" s="145" t="str">
        <f>IF(貼付!AA107="","",貼付!P107&amp;"　"&amp;貼付!Q107)</f>
        <v/>
      </c>
      <c r="S33" s="145"/>
      <c r="T33" s="145"/>
      <c r="U33" s="145"/>
      <c r="V33" s="145"/>
      <c r="W33" s="145"/>
      <c r="X33" s="145"/>
      <c r="Y33" s="145"/>
      <c r="Z33" s="145"/>
      <c r="AA33" s="145" t="str">
        <f>IF(貼付!AA122="","",貼付!AA122)</f>
        <v/>
      </c>
      <c r="AB33" s="145"/>
      <c r="AC33" s="145"/>
      <c r="AD33" s="145"/>
      <c r="AE33" s="145" t="str">
        <f>IF(貼付!AA122="","",貼付!P122&amp;"　"&amp;貼付!Q122)</f>
        <v/>
      </c>
      <c r="AF33" s="145"/>
      <c r="AG33" s="145"/>
      <c r="AH33" s="145"/>
      <c r="AI33" s="145"/>
      <c r="AJ33" s="145"/>
      <c r="AK33" s="145"/>
      <c r="AL33" s="145"/>
      <c r="AM33" s="148"/>
    </row>
    <row r="34" spans="1:44" s="7" customFormat="1" ht="24" customHeight="1" x14ac:dyDescent="0.45">
      <c r="A34" s="141" t="s">
        <v>17</v>
      </c>
      <c r="B34" s="143"/>
      <c r="C34" s="143"/>
      <c r="D34" s="143"/>
      <c r="E34" s="16" t="str">
        <f>IF(貼付!AA92="","",LEFT(貼付!O92,1))</f>
        <v/>
      </c>
      <c r="F34" s="17" t="str">
        <f>IF(貼付!AA92="","",MID(貼付!O92,2,1))</f>
        <v/>
      </c>
      <c r="G34" s="17" t="str">
        <f>IF(貼付!AA92="","",MID(貼付!O92,3,1))</f>
        <v/>
      </c>
      <c r="H34" s="17" t="str">
        <f>IF(貼付!AA92="","",MID(貼付!O92,4,1))</f>
        <v/>
      </c>
      <c r="I34" s="17" t="str">
        <f>IF(貼付!AA92="","",MID(貼付!O92,5,1))</f>
        <v/>
      </c>
      <c r="J34" s="17" t="str">
        <f>IF(貼付!AA92="","",MID(貼付!O92,6,1))</f>
        <v/>
      </c>
      <c r="K34" s="17" t="str">
        <f>IF(貼付!AA92="","",MID(貼付!O92,7,1))</f>
        <v/>
      </c>
      <c r="L34" s="17" t="str">
        <f>IF(貼付!AA92="","",MID(貼付!O92,8,1))</f>
        <v/>
      </c>
      <c r="M34" s="18" t="str">
        <f>IF(貼付!AA92="","",MID(貼付!O92,9,1))</f>
        <v/>
      </c>
      <c r="N34" s="142" t="s">
        <v>17</v>
      </c>
      <c r="O34" s="143"/>
      <c r="P34" s="143"/>
      <c r="Q34" s="143"/>
      <c r="R34" s="16" t="str">
        <f>IF(貼付!AA107="","",LEFT(貼付!O107,1))</f>
        <v/>
      </c>
      <c r="S34" s="17" t="str">
        <f>IF(貼付!AA107="","",MID(貼付!O107,2,1))</f>
        <v/>
      </c>
      <c r="T34" s="17" t="str">
        <f>IF(貼付!AA107="","",MID(貼付!O107,3,1))</f>
        <v/>
      </c>
      <c r="U34" s="17" t="str">
        <f>IF(貼付!AA107="","",MID(貼付!O107,4,1))</f>
        <v/>
      </c>
      <c r="V34" s="17" t="str">
        <f>IF(貼付!AA107="","",MID(貼付!O107,5,1))</f>
        <v/>
      </c>
      <c r="W34" s="17" t="str">
        <f>IF(貼付!AA107="","",MID(貼付!O107,6,1))</f>
        <v/>
      </c>
      <c r="X34" s="17" t="str">
        <f>IF(貼付!AA107="","",MID(貼付!O107,7,1))</f>
        <v/>
      </c>
      <c r="Y34" s="17" t="str">
        <f>IF(貼付!AA107="","",MID(貼付!O107,8,1))</f>
        <v/>
      </c>
      <c r="Z34" s="18" t="str">
        <f>IF(貼付!AA107="","",MID(貼付!O107,9,1))</f>
        <v/>
      </c>
      <c r="AA34" s="142" t="s">
        <v>17</v>
      </c>
      <c r="AB34" s="142"/>
      <c r="AC34" s="142"/>
      <c r="AD34" s="142"/>
      <c r="AE34" s="16" t="str">
        <f>IF(貼付!AA122="","",LEFT(貼付!O122,1))</f>
        <v/>
      </c>
      <c r="AF34" s="17" t="str">
        <f>IF(貼付!AA122="","",MID(貼付!O122,2,1))</f>
        <v/>
      </c>
      <c r="AG34" s="17" t="str">
        <f>IF(貼付!AA122="","",MID(貼付!O122,3,1))</f>
        <v/>
      </c>
      <c r="AH34" s="17" t="str">
        <f>IF(貼付!AA122="","",MID(貼付!O122,4,1))</f>
        <v/>
      </c>
      <c r="AI34" s="17" t="str">
        <f>IF(貼付!AA122="","",MID(貼付!O122,5,1))</f>
        <v/>
      </c>
      <c r="AJ34" s="17" t="str">
        <f>IF(貼付!AA122="","",MID(貼付!O122,6,1))</f>
        <v/>
      </c>
      <c r="AK34" s="17" t="str">
        <f>IF(貼付!AA122="","",MID(貼付!O122,7,1))</f>
        <v/>
      </c>
      <c r="AL34" s="17" t="str">
        <f>IF(貼付!AA122="","",MID(貼付!O122,8,1))</f>
        <v/>
      </c>
      <c r="AM34" s="73" t="str">
        <f>IF(貼付!AA122="","",MID(貼付!O122,9,1))</f>
        <v/>
      </c>
    </row>
    <row r="35" spans="1:44" s="7" customFormat="1" ht="24" customHeight="1" x14ac:dyDescent="0.45">
      <c r="A35" s="181" t="str">
        <f>IF(貼付!AA93="","",貼付!AA93)</f>
        <v/>
      </c>
      <c r="B35" s="107"/>
      <c r="C35" s="107"/>
      <c r="D35" s="111"/>
      <c r="E35" s="110" t="str">
        <f>IF(貼付!AA93="","",貼付!P93&amp;"　"&amp;貼付!Q93)</f>
        <v/>
      </c>
      <c r="F35" s="107"/>
      <c r="G35" s="107"/>
      <c r="H35" s="107"/>
      <c r="I35" s="107"/>
      <c r="J35" s="107"/>
      <c r="K35" s="107"/>
      <c r="L35" s="107"/>
      <c r="M35" s="111"/>
      <c r="N35" s="110" t="str">
        <f>IF(貼付!AA108="","",貼付!AA108)</f>
        <v/>
      </c>
      <c r="O35" s="107"/>
      <c r="P35" s="107"/>
      <c r="Q35" s="111"/>
      <c r="R35" s="110" t="str">
        <f>IF(貼付!AA108="","",貼付!P108&amp;"　"&amp;貼付!Q108)</f>
        <v/>
      </c>
      <c r="S35" s="107"/>
      <c r="T35" s="107"/>
      <c r="U35" s="107"/>
      <c r="V35" s="107"/>
      <c r="W35" s="107"/>
      <c r="X35" s="107"/>
      <c r="Y35" s="107"/>
      <c r="Z35" s="111"/>
      <c r="AA35" s="110" t="str">
        <f>IF(貼付!AA123="","",貼付!AA123)</f>
        <v/>
      </c>
      <c r="AB35" s="107"/>
      <c r="AC35" s="107"/>
      <c r="AD35" s="111"/>
      <c r="AE35" s="110" t="str">
        <f>IF(貼付!AA123="","",貼付!P123&amp;"　"&amp;貼付!Q123)</f>
        <v/>
      </c>
      <c r="AF35" s="107"/>
      <c r="AG35" s="107"/>
      <c r="AH35" s="107"/>
      <c r="AI35" s="107"/>
      <c r="AJ35" s="107"/>
      <c r="AK35" s="107"/>
      <c r="AL35" s="107"/>
      <c r="AM35" s="176"/>
    </row>
    <row r="36" spans="1:44" s="7" customFormat="1" ht="24" customHeight="1" thickBot="1" x14ac:dyDescent="0.5">
      <c r="A36" s="177" t="s">
        <v>17</v>
      </c>
      <c r="B36" s="178"/>
      <c r="C36" s="178"/>
      <c r="D36" s="179"/>
      <c r="E36" s="74" t="str">
        <f>IF(貼付!AA93="","",LEFT(貼付!O93,1))</f>
        <v/>
      </c>
      <c r="F36" s="75" t="str">
        <f>IF(貼付!AA93="","",MID(貼付!O93,2,1))</f>
        <v/>
      </c>
      <c r="G36" s="75" t="str">
        <f>IF(貼付!AA93="","",MID(貼付!O93,3,1))</f>
        <v/>
      </c>
      <c r="H36" s="75" t="str">
        <f>IF(貼付!AA93="","",MID(貼付!O93,4,1))</f>
        <v/>
      </c>
      <c r="I36" s="75" t="str">
        <f>IF(貼付!AA93="","",MID(貼付!O93,5,1))</f>
        <v/>
      </c>
      <c r="J36" s="75" t="str">
        <f>IF(貼付!AA93="","",MID(貼付!O93,6,1))</f>
        <v/>
      </c>
      <c r="K36" s="75" t="str">
        <f>IF(貼付!AA93="","",MID(貼付!O93,7,1))</f>
        <v/>
      </c>
      <c r="L36" s="75" t="str">
        <f>IF(貼付!AA93="","",MID(貼付!O93,8,1))</f>
        <v/>
      </c>
      <c r="M36" s="76" t="str">
        <f>IF(貼付!AA93="","",MID(貼付!O93,9,1))</f>
        <v/>
      </c>
      <c r="N36" s="180" t="s">
        <v>17</v>
      </c>
      <c r="O36" s="178"/>
      <c r="P36" s="178"/>
      <c r="Q36" s="179"/>
      <c r="R36" s="74" t="str">
        <f>IF(貼付!AA108="","",LEFT(貼付!O108,1))</f>
        <v/>
      </c>
      <c r="S36" s="75" t="str">
        <f>IF(貼付!AA108="","",MID(貼付!O108,2,1))</f>
        <v/>
      </c>
      <c r="T36" s="75" t="str">
        <f>IF(貼付!AA108="","",MID(貼付!O108,3,1))</f>
        <v/>
      </c>
      <c r="U36" s="75" t="str">
        <f>IF(貼付!AA108="","",MID(貼付!O108,4,1))</f>
        <v/>
      </c>
      <c r="V36" s="75" t="str">
        <f>IF(貼付!AA108="","",MID(貼付!O108,5,1))</f>
        <v/>
      </c>
      <c r="W36" s="75" t="str">
        <f>IF(貼付!AA108="","",MID(貼付!O108,6,1))</f>
        <v/>
      </c>
      <c r="X36" s="75" t="str">
        <f>IF(貼付!AA108="","",MID(貼付!O108,7,1))</f>
        <v/>
      </c>
      <c r="Y36" s="75" t="str">
        <f>IF(貼付!AA108="","",MID(貼付!O108,8,1))</f>
        <v/>
      </c>
      <c r="Z36" s="76" t="str">
        <f>IF(貼付!AA108="","",MID(貼付!O108,9,1))</f>
        <v/>
      </c>
      <c r="AA36" s="180" t="s">
        <v>17</v>
      </c>
      <c r="AB36" s="178"/>
      <c r="AC36" s="178"/>
      <c r="AD36" s="179"/>
      <c r="AE36" s="74" t="str">
        <f>IF(貼付!AA123="","",LEFT(貼付!O123,1))</f>
        <v/>
      </c>
      <c r="AF36" s="75" t="str">
        <f>IF(貼付!AA123="","",MID(貼付!O123,2,1))</f>
        <v/>
      </c>
      <c r="AG36" s="75" t="str">
        <f>IF(貼付!AA123="","",MID(貼付!O123,3,1))</f>
        <v/>
      </c>
      <c r="AH36" s="75" t="str">
        <f>IF(貼付!AA123="","",MID(貼付!O123,4,1))</f>
        <v/>
      </c>
      <c r="AI36" s="75" t="str">
        <f>IF(貼付!AA123="","",MID(貼付!O123,5,1))</f>
        <v/>
      </c>
      <c r="AJ36" s="75" t="str">
        <f>IF(貼付!AA123="","",MID(貼付!O123,6,1))</f>
        <v/>
      </c>
      <c r="AK36" s="75" t="str">
        <f>IF(貼付!AA123="","",MID(貼付!O123,7,1))</f>
        <v/>
      </c>
      <c r="AL36" s="75" t="str">
        <f>IF(貼付!AA123="","",MID(貼付!O123,8,1))</f>
        <v/>
      </c>
      <c r="AM36" s="77" t="str">
        <f>IF(貼付!AA123="","",MID(貼付!O123,9,1))</f>
        <v/>
      </c>
    </row>
    <row r="37" spans="1:44" ht="15" customHeight="1" x14ac:dyDescent="0.45">
      <c r="A37" s="58" t="s">
        <v>200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61"/>
      <c r="AN37" s="61"/>
    </row>
    <row r="38" spans="1:44" ht="15" customHeight="1" x14ac:dyDescent="0.45">
      <c r="A38" s="58" t="s">
        <v>211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7"/>
    </row>
    <row r="39" spans="1:44" ht="15" customHeight="1" x14ac:dyDescent="0.45">
      <c r="A39" s="19"/>
      <c r="B39" s="15"/>
      <c r="C39" s="79" t="str">
        <f>IF(参加申込書No1!C36="","",参加申込書No1!C36)</f>
        <v>令和 4 年 4 月 1 日</v>
      </c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0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21"/>
      <c r="AR39" s="1"/>
    </row>
    <row r="40" spans="1:44" ht="15" customHeight="1" x14ac:dyDescent="0.4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2">
        <f>IF(参加申込書No1!P37="","",参加申込書No1!P37)</f>
        <v>0</v>
      </c>
      <c r="Q40" s="15" t="s">
        <v>18</v>
      </c>
      <c r="R40" s="15"/>
      <c r="S40" s="15"/>
      <c r="T40" s="15"/>
      <c r="U40" s="15"/>
      <c r="W40" s="160" t="str">
        <f>IF(参加申込書No1!W37="","",参加申込書No1!W37)</f>
        <v/>
      </c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 t="s">
        <v>19</v>
      </c>
      <c r="AI40" s="160"/>
      <c r="AJ40" s="15"/>
      <c r="AK40" s="15"/>
      <c r="AL40" s="15"/>
      <c r="AM40" s="21"/>
    </row>
    <row r="41" spans="1:44" ht="15" customHeight="1" x14ac:dyDescent="0.4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161"/>
      <c r="AI41" s="161"/>
      <c r="AJ41" s="24"/>
      <c r="AK41" s="24"/>
      <c r="AL41" s="24"/>
      <c r="AM41" s="25"/>
    </row>
    <row r="42" spans="1:44" ht="30" customHeight="1" x14ac:dyDescent="0.45">
      <c r="A42" s="159"/>
      <c r="B42" s="159"/>
      <c r="C42" s="137">
        <f>IF(参加申込書No1!C43="","",参加申込書No1!C43)</f>
        <v>4</v>
      </c>
      <c r="D42" s="137"/>
      <c r="E42" s="137"/>
      <c r="F42" s="137">
        <f>IF(参加申込書No1!F43="","",参加申込書No1!F43)</f>
        <v>4</v>
      </c>
      <c r="G42" s="137"/>
      <c r="H42" s="137"/>
      <c r="I42" s="137">
        <f>IF(参加申込書No1!I43="","",参加申込書No1!I43)</f>
        <v>1</v>
      </c>
      <c r="J42" s="137"/>
      <c r="K42" s="13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44" ht="30" customHeight="1" x14ac:dyDescent="0.4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mergeCells count="156">
    <mergeCell ref="AH41:AI41"/>
    <mergeCell ref="A42:B42"/>
    <mergeCell ref="C42:E42"/>
    <mergeCell ref="F42:H42"/>
    <mergeCell ref="I42:K42"/>
    <mergeCell ref="A36:D36"/>
    <mergeCell ref="N36:Q36"/>
    <mergeCell ref="AA36:AD36"/>
    <mergeCell ref="W40:AG40"/>
    <mergeCell ref="AH40:AI40"/>
    <mergeCell ref="A34:D34"/>
    <mergeCell ref="N34:Q34"/>
    <mergeCell ref="AA34:AD34"/>
    <mergeCell ref="A35:D35"/>
    <mergeCell ref="E35:M35"/>
    <mergeCell ref="N35:Q35"/>
    <mergeCell ref="R35:Z35"/>
    <mergeCell ref="AA35:AD35"/>
    <mergeCell ref="AE35:AM35"/>
    <mergeCell ref="A32:D32"/>
    <mergeCell ref="N32:Q32"/>
    <mergeCell ref="AA32:AD32"/>
    <mergeCell ref="A33:D33"/>
    <mergeCell ref="E33:M33"/>
    <mergeCell ref="N33:Q33"/>
    <mergeCell ref="R33:Z33"/>
    <mergeCell ref="AA33:AD33"/>
    <mergeCell ref="AE29:AM29"/>
    <mergeCell ref="A30:D30"/>
    <mergeCell ref="N30:Q30"/>
    <mergeCell ref="AA30:AD30"/>
    <mergeCell ref="A31:D31"/>
    <mergeCell ref="E31:M31"/>
    <mergeCell ref="N31:Q31"/>
    <mergeCell ref="R31:Z31"/>
    <mergeCell ref="AA31:AD31"/>
    <mergeCell ref="AE31:AM31"/>
    <mergeCell ref="AE33:AM33"/>
    <mergeCell ref="A28:D28"/>
    <mergeCell ref="N28:Q28"/>
    <mergeCell ref="AA28:AD28"/>
    <mergeCell ref="A29:D29"/>
    <mergeCell ref="E29:M29"/>
    <mergeCell ref="N29:Q29"/>
    <mergeCell ref="R29:Z29"/>
    <mergeCell ref="AA29:AD29"/>
    <mergeCell ref="AE25:AM25"/>
    <mergeCell ref="A26:D26"/>
    <mergeCell ref="N26:Q26"/>
    <mergeCell ref="AA26:AD26"/>
    <mergeCell ref="A27:D27"/>
    <mergeCell ref="E27:M27"/>
    <mergeCell ref="N27:Q27"/>
    <mergeCell ref="R27:Z27"/>
    <mergeCell ref="AA27:AD27"/>
    <mergeCell ref="AE27:AM27"/>
    <mergeCell ref="A24:D24"/>
    <mergeCell ref="N24:Q24"/>
    <mergeCell ref="AA24:AD24"/>
    <mergeCell ref="A25:D25"/>
    <mergeCell ref="E25:M25"/>
    <mergeCell ref="N25:Q25"/>
    <mergeCell ref="R25:Z25"/>
    <mergeCell ref="AA25:AD25"/>
    <mergeCell ref="AE21:AM21"/>
    <mergeCell ref="A22:D22"/>
    <mergeCell ref="N22:Q22"/>
    <mergeCell ref="AA22:AD22"/>
    <mergeCell ref="A23:D23"/>
    <mergeCell ref="E23:M23"/>
    <mergeCell ref="N23:Q23"/>
    <mergeCell ref="R23:Z23"/>
    <mergeCell ref="AA23:AD23"/>
    <mergeCell ref="AE23:AM23"/>
    <mergeCell ref="A20:D20"/>
    <mergeCell ref="N20:Q20"/>
    <mergeCell ref="AA20:AD20"/>
    <mergeCell ref="A21:D21"/>
    <mergeCell ref="E21:M21"/>
    <mergeCell ref="N21:Q21"/>
    <mergeCell ref="R21:Z21"/>
    <mergeCell ref="AA21:AD21"/>
    <mergeCell ref="AE17:AM17"/>
    <mergeCell ref="A18:D18"/>
    <mergeCell ref="N18:Q18"/>
    <mergeCell ref="AA18:AD18"/>
    <mergeCell ref="A19:D19"/>
    <mergeCell ref="E19:M19"/>
    <mergeCell ref="N19:Q19"/>
    <mergeCell ref="R19:Z19"/>
    <mergeCell ref="AA19:AD19"/>
    <mergeCell ref="AE19:AM19"/>
    <mergeCell ref="A16:D16"/>
    <mergeCell ref="N16:Q16"/>
    <mergeCell ref="AA16:AD16"/>
    <mergeCell ref="A17:D17"/>
    <mergeCell ref="E17:M17"/>
    <mergeCell ref="N17:Q17"/>
    <mergeCell ref="R17:Z17"/>
    <mergeCell ref="AA17:AD17"/>
    <mergeCell ref="AE13:AM13"/>
    <mergeCell ref="A14:D14"/>
    <mergeCell ref="N14:Q14"/>
    <mergeCell ref="AA14:AD14"/>
    <mergeCell ref="A15:D15"/>
    <mergeCell ref="E15:M15"/>
    <mergeCell ref="N15:Q15"/>
    <mergeCell ref="R15:Z15"/>
    <mergeCell ref="AA15:AD15"/>
    <mergeCell ref="AE15:AM15"/>
    <mergeCell ref="A12:D12"/>
    <mergeCell ref="N12:Q12"/>
    <mergeCell ref="AA12:AD12"/>
    <mergeCell ref="A13:D13"/>
    <mergeCell ref="E13:M13"/>
    <mergeCell ref="N13:Q13"/>
    <mergeCell ref="R13:Z13"/>
    <mergeCell ref="AA13:AD13"/>
    <mergeCell ref="AE9:AM9"/>
    <mergeCell ref="A10:D10"/>
    <mergeCell ref="N10:Q10"/>
    <mergeCell ref="AA10:AD10"/>
    <mergeCell ref="A11:D11"/>
    <mergeCell ref="E11:M11"/>
    <mergeCell ref="N11:Q11"/>
    <mergeCell ref="R11:Z11"/>
    <mergeCell ref="AA11:AD11"/>
    <mergeCell ref="AE11:AM11"/>
    <mergeCell ref="A8:D8"/>
    <mergeCell ref="N8:Q8"/>
    <mergeCell ref="AA8:AD8"/>
    <mergeCell ref="A9:D9"/>
    <mergeCell ref="E9:M9"/>
    <mergeCell ref="N9:Q9"/>
    <mergeCell ref="R9:Z9"/>
    <mergeCell ref="AA9:AD9"/>
    <mergeCell ref="A7:D7"/>
    <mergeCell ref="E7:M7"/>
    <mergeCell ref="N7:Q7"/>
    <mergeCell ref="R7:Z7"/>
    <mergeCell ref="AA7:AD7"/>
    <mergeCell ref="AE7:AM7"/>
    <mergeCell ref="A6:D6"/>
    <mergeCell ref="E6:M6"/>
    <mergeCell ref="N6:Q6"/>
    <mergeCell ref="R6:Z6"/>
    <mergeCell ref="AA6:AD6"/>
    <mergeCell ref="AE6:AM6"/>
    <mergeCell ref="A1:AM1"/>
    <mergeCell ref="A2:AM2"/>
    <mergeCell ref="A3:AM3"/>
    <mergeCell ref="A4:AM4"/>
    <mergeCell ref="A5:G5"/>
    <mergeCell ref="AD5:AM5"/>
    <mergeCell ref="H5:X5"/>
    <mergeCell ref="Y5:AC5"/>
  </mergeCells>
  <phoneticPr fontId="3"/>
  <printOptions horizontalCentered="1"/>
  <pageMargins left="0.39370078740157483" right="0.39370078740157483" top="0.39370078740157483" bottom="0.39370078740157483" header="0.23622047244094491" footer="0.23622047244094491"/>
  <pageSetup paperSize="9" scale="85" orientation="portrait" r:id="rId1"/>
  <headerFooter alignWithMargins="0">
    <oddHeader>&amp;RNo3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30</xdr:col>
                    <xdr:colOff>106680</xdr:colOff>
                    <xdr:row>4</xdr:row>
                    <xdr:rowOff>38100</xdr:rowOff>
                  </from>
                  <to>
                    <xdr:col>31</xdr:col>
                    <xdr:colOff>144780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35</xdr:col>
                    <xdr:colOff>7620</xdr:colOff>
                    <xdr:row>4</xdr:row>
                    <xdr:rowOff>38100</xdr:rowOff>
                  </from>
                  <to>
                    <xdr:col>36</xdr:col>
                    <xdr:colOff>45720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30</xdr:col>
                    <xdr:colOff>106680</xdr:colOff>
                    <xdr:row>4</xdr:row>
                    <xdr:rowOff>38100</xdr:rowOff>
                  </from>
                  <to>
                    <xdr:col>31</xdr:col>
                    <xdr:colOff>144780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35</xdr:col>
                    <xdr:colOff>7620</xdr:colOff>
                    <xdr:row>4</xdr:row>
                    <xdr:rowOff>38100</xdr:rowOff>
                  </from>
                  <to>
                    <xdr:col>36</xdr:col>
                    <xdr:colOff>45720</xdr:colOff>
                    <xdr:row>4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</sheetPr>
  <dimension ref="A1:AE33"/>
  <sheetViews>
    <sheetView view="pageBreakPreview" zoomScaleNormal="100" zoomScaleSheetLayoutView="100" workbookViewId="0">
      <selection activeCell="A13" sqref="A13:B13"/>
    </sheetView>
  </sheetViews>
  <sheetFormatPr defaultColWidth="8.19921875" defaultRowHeight="13.2" x14ac:dyDescent="0.45"/>
  <cols>
    <col min="1" max="28" width="3.19921875" style="4" customWidth="1"/>
    <col min="29" max="16384" width="8.19921875" style="4"/>
  </cols>
  <sheetData>
    <row r="1" spans="1:31" ht="30" customHeight="1" thickBot="1" x14ac:dyDescent="0.5">
      <c r="W1" s="189" t="s">
        <v>26</v>
      </c>
      <c r="X1" s="190"/>
      <c r="Y1" s="190"/>
      <c r="Z1" s="190"/>
      <c r="AA1" s="190"/>
      <c r="AB1" s="191"/>
    </row>
    <row r="2" spans="1:31" ht="30" customHeight="1" x14ac:dyDescent="0.45">
      <c r="A2" s="196" t="str">
        <f>IF(参加申込書No1!A1="","",参加申込書No1!A1)</f>
        <v>令和4年度 福岡県高等学校バスケットボール選手権大会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3" spans="1:31" ht="30" customHeight="1" x14ac:dyDescent="0.45">
      <c r="A3" s="197" t="str">
        <f>IF(参加申込書No1!A2="","",参加申込書No1!A2)</f>
        <v>（兼　ウインターカップ2022 令和4年度 第75回全国高等学校バスケットボール選手権大会・福岡県予選）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</row>
    <row r="4" spans="1:31" ht="30" hidden="1" customHeight="1" x14ac:dyDescent="0.45">
      <c r="A4" s="198" t="e">
        <f>IF(#REF!="","",#REF!)</f>
        <v>#REF!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</row>
    <row r="5" spans="1:31" ht="30" customHeight="1" x14ac:dyDescent="0.2">
      <c r="A5" s="199" t="s">
        <v>150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 t="s">
        <v>27</v>
      </c>
      <c r="X5" s="201"/>
      <c r="Y5" s="201"/>
      <c r="Z5" s="201"/>
      <c r="AA5" s="201"/>
      <c r="AB5" s="202"/>
    </row>
    <row r="6" spans="1:31" ht="30" customHeight="1" x14ac:dyDescent="0.45">
      <c r="A6" s="203" t="s">
        <v>145</v>
      </c>
      <c r="B6" s="203"/>
      <c r="C6" s="203"/>
      <c r="D6" s="204"/>
      <c r="E6" s="192" t="str">
        <f>IF(参加申込書No1!G5="","",参加申込書No1!G5)</f>
        <v/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 t="s">
        <v>214</v>
      </c>
      <c r="T6" s="193"/>
      <c r="U6" s="193"/>
      <c r="V6" s="194"/>
      <c r="W6" s="205" t="s">
        <v>149</v>
      </c>
      <c r="X6" s="206"/>
      <c r="Y6" s="206"/>
      <c r="Z6" s="206"/>
      <c r="AA6" s="206"/>
      <c r="AB6" s="206"/>
      <c r="AD6" s="195"/>
      <c r="AE6" s="195"/>
    </row>
    <row r="7" spans="1:31" ht="30" customHeight="1" x14ac:dyDescent="0.45">
      <c r="A7" s="203" t="s">
        <v>28</v>
      </c>
      <c r="B7" s="203"/>
      <c r="C7" s="203"/>
      <c r="D7" s="203"/>
      <c r="E7" s="207" t="str">
        <f>IF(参加申込書No1!G7="","",参加申込書No1!G7)</f>
        <v/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8"/>
      <c r="X7" s="208"/>
      <c r="Y7" s="208"/>
      <c r="Z7" s="208"/>
      <c r="AA7" s="208"/>
      <c r="AB7" s="208"/>
    </row>
    <row r="8" spans="1:31" ht="30" customHeight="1" x14ac:dyDescent="0.45">
      <c r="A8" s="203" t="s">
        <v>2</v>
      </c>
      <c r="B8" s="203"/>
      <c r="C8" s="203"/>
      <c r="D8" s="203"/>
      <c r="E8" s="192" t="str">
        <f>IF(参加申込書No1!G8="","",参加申込書No1!G8)</f>
        <v/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4"/>
      <c r="T8" s="28" t="str">
        <f>IF(参加申込書No1!Q8="","",参加申込書No1!Q8)</f>
        <v/>
      </c>
      <c r="U8" s="29" t="str">
        <f>IF(参加申込書No1!R8="","",参加申込書No1!R8)</f>
        <v/>
      </c>
      <c r="V8" s="29" t="str">
        <f>IF(参加申込書No1!S8="","",参加申込書No1!S8)</f>
        <v/>
      </c>
      <c r="W8" s="29" t="str">
        <f>IF(参加申込書No1!T8="","",参加申込書No1!T8)</f>
        <v/>
      </c>
      <c r="X8" s="29" t="str">
        <f>IF(参加申込書No1!U8="","",参加申込書No1!U8)</f>
        <v/>
      </c>
      <c r="Y8" s="29" t="str">
        <f>IF(参加申込書No1!V8="","",参加申込書No1!V8)</f>
        <v/>
      </c>
      <c r="Z8" s="29" t="str">
        <f>IF(参加申込書No1!W8="","",参加申込書No1!W8)</f>
        <v/>
      </c>
      <c r="AA8" s="29" t="str">
        <f>IF(参加申込書No1!X8="","",参加申込書No1!X8)</f>
        <v/>
      </c>
      <c r="AB8" s="30" t="str">
        <f>IF(参加申込書No1!Y8="","",参加申込書No1!Y8)</f>
        <v/>
      </c>
    </row>
    <row r="9" spans="1:31" ht="30" customHeight="1" x14ac:dyDescent="0.45">
      <c r="A9" s="203" t="s">
        <v>29</v>
      </c>
      <c r="B9" s="203"/>
      <c r="C9" s="203"/>
      <c r="D9" s="203"/>
      <c r="E9" s="192" t="str">
        <f>IF(参加申込書No1!G9="","",参加申込書No1!G9)</f>
        <v/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28" t="str">
        <f>IF(参加申込書No1!Q9="","",参加申込書No1!Q9)</f>
        <v/>
      </c>
      <c r="U9" s="29" t="str">
        <f>IF(参加申込書No1!R9="","",参加申込書No1!R9)</f>
        <v/>
      </c>
      <c r="V9" s="29" t="str">
        <f>IF(参加申込書No1!S9="","",参加申込書No1!S9)</f>
        <v/>
      </c>
      <c r="W9" s="29" t="str">
        <f>IF(参加申込書No1!T9="","",参加申込書No1!T9)</f>
        <v/>
      </c>
      <c r="X9" s="29" t="str">
        <f>IF(参加申込書No1!U9="","",参加申込書No1!U9)</f>
        <v/>
      </c>
      <c r="Y9" s="29" t="str">
        <f>IF(参加申込書No1!V9="","",参加申込書No1!V9)</f>
        <v/>
      </c>
      <c r="Z9" s="29" t="str">
        <f>IF(参加申込書No1!W9="","",参加申込書No1!W9)</f>
        <v/>
      </c>
      <c r="AA9" s="29" t="str">
        <f>IF(参加申込書No1!X9="","",参加申込書No1!X9)</f>
        <v/>
      </c>
      <c r="AB9" s="30" t="str">
        <f>IF(参加申込書No1!Y9="","",参加申込書No1!Y9)</f>
        <v/>
      </c>
    </row>
    <row r="10" spans="1:31" ht="30" customHeight="1" x14ac:dyDescent="0.45">
      <c r="A10" s="203" t="s">
        <v>3</v>
      </c>
      <c r="B10" s="203"/>
      <c r="C10" s="203"/>
      <c r="D10" s="203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</row>
    <row r="11" spans="1:31" ht="30" customHeight="1" x14ac:dyDescent="0.45">
      <c r="A11" s="203" t="s">
        <v>146</v>
      </c>
      <c r="B11" s="203"/>
      <c r="C11" s="203"/>
      <c r="D11" s="203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1:31" ht="30" customHeight="1" x14ac:dyDescent="0.45">
      <c r="A12" s="209" t="s">
        <v>4</v>
      </c>
      <c r="B12" s="209"/>
      <c r="C12" s="209" t="s">
        <v>147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 t="s">
        <v>5</v>
      </c>
      <c r="R12" s="209"/>
      <c r="S12" s="209"/>
      <c r="T12" s="209" t="s">
        <v>30</v>
      </c>
      <c r="U12" s="209"/>
      <c r="V12" s="209"/>
      <c r="W12" s="209"/>
      <c r="X12" s="209"/>
      <c r="Y12" s="209"/>
      <c r="Z12" s="209"/>
      <c r="AA12" s="209"/>
      <c r="AB12" s="209"/>
    </row>
    <row r="13" spans="1:31" ht="30" customHeight="1" x14ac:dyDescent="0.45">
      <c r="A13" s="210">
        <f>貼付!C2</f>
        <v>4</v>
      </c>
      <c r="B13" s="210"/>
      <c r="C13" s="211" t="str">
        <f>貼付!E2</f>
        <v/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3"/>
      <c r="Q13" s="209" t="str">
        <f>IF(貼付!$L2="","",貼付!H2)</f>
        <v/>
      </c>
      <c r="R13" s="209"/>
      <c r="S13" s="209"/>
      <c r="T13" s="80" t="str">
        <f>IF(貼付!$L2="","",MID(貼付!$D2,1,1))</f>
        <v/>
      </c>
      <c r="U13" s="81" t="str">
        <f>IF(貼付!$L2="","",MID(貼付!$D2,2,1))</f>
        <v/>
      </c>
      <c r="V13" s="81" t="str">
        <f>IF(貼付!$L2="","",MID(貼付!$D2,3,1))</f>
        <v/>
      </c>
      <c r="W13" s="81" t="str">
        <f>IF(貼付!$L2="","",MID(貼付!$D2,4,1))</f>
        <v/>
      </c>
      <c r="X13" s="81" t="str">
        <f>IF(貼付!$L2="","",MID(貼付!$D2,5,1))</f>
        <v/>
      </c>
      <c r="Y13" s="81" t="str">
        <f>IF(貼付!$L2="","",MID(貼付!$D2,6,1))</f>
        <v/>
      </c>
      <c r="Z13" s="81" t="str">
        <f>IF(貼付!$L2="","",MID(貼付!$D2,7,1))</f>
        <v/>
      </c>
      <c r="AA13" s="81" t="str">
        <f>IF(貼付!$L2="","",MID(貼付!$D2,8,1))</f>
        <v/>
      </c>
      <c r="AB13" s="81" t="str">
        <f>IF(貼付!$L2="","",MID(貼付!$D2,9,1))</f>
        <v/>
      </c>
    </row>
    <row r="14" spans="1:31" ht="30" customHeight="1" x14ac:dyDescent="0.45">
      <c r="A14" s="210">
        <f>貼付!C3</f>
        <v>5</v>
      </c>
      <c r="B14" s="210"/>
      <c r="C14" s="211" t="str">
        <f>貼付!E3</f>
        <v/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3"/>
      <c r="Q14" s="209" t="str">
        <f>IF(貼付!$L3="","",貼付!H3)</f>
        <v/>
      </c>
      <c r="R14" s="209"/>
      <c r="S14" s="209"/>
      <c r="T14" s="80" t="str">
        <f>IF(貼付!$L3="","",MID(貼付!$D3,1,1))</f>
        <v/>
      </c>
      <c r="U14" s="81" t="str">
        <f>IF(貼付!$L3="","",MID(貼付!$D3,2,1))</f>
        <v/>
      </c>
      <c r="V14" s="81" t="str">
        <f>IF(貼付!$L3="","",MID(貼付!$D3,3,1))</f>
        <v/>
      </c>
      <c r="W14" s="81" t="str">
        <f>IF(貼付!$L3="","",MID(貼付!$D3,4,1))</f>
        <v/>
      </c>
      <c r="X14" s="81" t="str">
        <f>IF(貼付!$L3="","",MID(貼付!$D3,5,1))</f>
        <v/>
      </c>
      <c r="Y14" s="81" t="str">
        <f>IF(貼付!$L3="","",MID(貼付!$D3,6,1))</f>
        <v/>
      </c>
      <c r="Z14" s="81" t="str">
        <f>IF(貼付!$L3="","",MID(貼付!$D3,7,1))</f>
        <v/>
      </c>
      <c r="AA14" s="81" t="str">
        <f>IF(貼付!$L3="","",MID(貼付!$D3,8,1))</f>
        <v/>
      </c>
      <c r="AB14" s="81" t="str">
        <f>IF(貼付!$L3="","",MID(貼付!$D3,9,1))</f>
        <v/>
      </c>
    </row>
    <row r="15" spans="1:31" ht="30" customHeight="1" x14ac:dyDescent="0.45">
      <c r="A15" s="210">
        <f>貼付!C4</f>
        <v>6</v>
      </c>
      <c r="B15" s="210"/>
      <c r="C15" s="211" t="str">
        <f>貼付!E4</f>
        <v/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3"/>
      <c r="Q15" s="209" t="str">
        <f>IF(貼付!$L4="","",貼付!H4)</f>
        <v/>
      </c>
      <c r="R15" s="209"/>
      <c r="S15" s="209"/>
      <c r="T15" s="80" t="str">
        <f>IF(貼付!$L4="","",MID(貼付!$D4,1,1))</f>
        <v/>
      </c>
      <c r="U15" s="81" t="str">
        <f>IF(貼付!$L4="","",MID(貼付!$D4,2,1))</f>
        <v/>
      </c>
      <c r="V15" s="81" t="str">
        <f>IF(貼付!$L4="","",MID(貼付!$D4,3,1))</f>
        <v/>
      </c>
      <c r="W15" s="81" t="str">
        <f>IF(貼付!$L4="","",MID(貼付!$D4,4,1))</f>
        <v/>
      </c>
      <c r="X15" s="81" t="str">
        <f>IF(貼付!$L4="","",MID(貼付!$D4,5,1))</f>
        <v/>
      </c>
      <c r="Y15" s="81" t="str">
        <f>IF(貼付!$L4="","",MID(貼付!$D4,6,1))</f>
        <v/>
      </c>
      <c r="Z15" s="81" t="str">
        <f>IF(貼付!$L4="","",MID(貼付!$D4,7,1))</f>
        <v/>
      </c>
      <c r="AA15" s="81" t="str">
        <f>IF(貼付!$L4="","",MID(貼付!$D4,8,1))</f>
        <v/>
      </c>
      <c r="AB15" s="81" t="str">
        <f>IF(貼付!$L4="","",MID(貼付!$D4,9,1))</f>
        <v/>
      </c>
    </row>
    <row r="16" spans="1:31" ht="30" customHeight="1" x14ac:dyDescent="0.45">
      <c r="A16" s="210">
        <f>貼付!C5</f>
        <v>7</v>
      </c>
      <c r="B16" s="210"/>
      <c r="C16" s="211" t="str">
        <f>貼付!E5</f>
        <v/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209" t="str">
        <f>IF(貼付!$L5="","",貼付!H5)</f>
        <v/>
      </c>
      <c r="R16" s="209"/>
      <c r="S16" s="209"/>
      <c r="T16" s="80" t="str">
        <f>IF(貼付!$L5="","",MID(貼付!$D5,1,1))</f>
        <v/>
      </c>
      <c r="U16" s="81" t="str">
        <f>IF(貼付!$L5="","",MID(貼付!$D5,2,1))</f>
        <v/>
      </c>
      <c r="V16" s="81" t="str">
        <f>IF(貼付!$L5="","",MID(貼付!$D5,3,1))</f>
        <v/>
      </c>
      <c r="W16" s="81" t="str">
        <f>IF(貼付!$L5="","",MID(貼付!$D5,4,1))</f>
        <v/>
      </c>
      <c r="X16" s="81" t="str">
        <f>IF(貼付!$L5="","",MID(貼付!$D5,5,1))</f>
        <v/>
      </c>
      <c r="Y16" s="81" t="str">
        <f>IF(貼付!$L5="","",MID(貼付!$D5,6,1))</f>
        <v/>
      </c>
      <c r="Z16" s="81" t="str">
        <f>IF(貼付!$L5="","",MID(貼付!$D5,7,1))</f>
        <v/>
      </c>
      <c r="AA16" s="81" t="str">
        <f>IF(貼付!$L5="","",MID(貼付!$D5,8,1))</f>
        <v/>
      </c>
      <c r="AB16" s="81" t="str">
        <f>IF(貼付!$L5="","",MID(貼付!$D5,9,1))</f>
        <v/>
      </c>
    </row>
    <row r="17" spans="1:28" ht="30" customHeight="1" x14ac:dyDescent="0.45">
      <c r="A17" s="210">
        <f>貼付!C6</f>
        <v>8</v>
      </c>
      <c r="B17" s="210"/>
      <c r="C17" s="211" t="str">
        <f>貼付!E6</f>
        <v/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3"/>
      <c r="Q17" s="209" t="str">
        <f>IF(貼付!$L6="","",貼付!H6)</f>
        <v/>
      </c>
      <c r="R17" s="209"/>
      <c r="S17" s="209"/>
      <c r="T17" s="80" t="str">
        <f>IF(貼付!$L6="","",MID(貼付!$D6,1,1))</f>
        <v/>
      </c>
      <c r="U17" s="81" t="str">
        <f>IF(貼付!$L6="","",MID(貼付!$D6,2,1))</f>
        <v/>
      </c>
      <c r="V17" s="81" t="str">
        <f>IF(貼付!$L6="","",MID(貼付!$D6,3,1))</f>
        <v/>
      </c>
      <c r="W17" s="81" t="str">
        <f>IF(貼付!$L6="","",MID(貼付!$D6,4,1))</f>
        <v/>
      </c>
      <c r="X17" s="81" t="str">
        <f>IF(貼付!$L6="","",MID(貼付!$D6,5,1))</f>
        <v/>
      </c>
      <c r="Y17" s="81" t="str">
        <f>IF(貼付!$L6="","",MID(貼付!$D6,6,1))</f>
        <v/>
      </c>
      <c r="Z17" s="81" t="str">
        <f>IF(貼付!$L6="","",MID(貼付!$D6,7,1))</f>
        <v/>
      </c>
      <c r="AA17" s="81" t="str">
        <f>IF(貼付!$L6="","",MID(貼付!$D6,8,1))</f>
        <v/>
      </c>
      <c r="AB17" s="81" t="str">
        <f>IF(貼付!$L6="","",MID(貼付!$D6,9,1))</f>
        <v/>
      </c>
    </row>
    <row r="18" spans="1:28" ht="30" customHeight="1" x14ac:dyDescent="0.45">
      <c r="A18" s="210">
        <f>貼付!C7</f>
        <v>9</v>
      </c>
      <c r="B18" s="210"/>
      <c r="C18" s="211" t="str">
        <f>貼付!E7</f>
        <v/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3"/>
      <c r="Q18" s="209" t="str">
        <f>IF(貼付!$L7="","",貼付!H7)</f>
        <v/>
      </c>
      <c r="R18" s="209"/>
      <c r="S18" s="209"/>
      <c r="T18" s="80" t="str">
        <f>IF(貼付!$L7="","",MID(貼付!$D7,1,1))</f>
        <v/>
      </c>
      <c r="U18" s="81" t="str">
        <f>IF(貼付!$L7="","",MID(貼付!$D7,2,1))</f>
        <v/>
      </c>
      <c r="V18" s="81" t="str">
        <f>IF(貼付!$L7="","",MID(貼付!$D7,3,1))</f>
        <v/>
      </c>
      <c r="W18" s="81" t="str">
        <f>IF(貼付!$L7="","",MID(貼付!$D7,4,1))</f>
        <v/>
      </c>
      <c r="X18" s="81" t="str">
        <f>IF(貼付!$L7="","",MID(貼付!$D7,5,1))</f>
        <v/>
      </c>
      <c r="Y18" s="81" t="str">
        <f>IF(貼付!$L7="","",MID(貼付!$D7,6,1))</f>
        <v/>
      </c>
      <c r="Z18" s="81" t="str">
        <f>IF(貼付!$L7="","",MID(貼付!$D7,7,1))</f>
        <v/>
      </c>
      <c r="AA18" s="81" t="str">
        <f>IF(貼付!$L7="","",MID(貼付!$D7,8,1))</f>
        <v/>
      </c>
      <c r="AB18" s="81" t="str">
        <f>IF(貼付!$L7="","",MID(貼付!$D7,9,1))</f>
        <v/>
      </c>
    </row>
    <row r="19" spans="1:28" ht="30" customHeight="1" x14ac:dyDescent="0.45">
      <c r="A19" s="210">
        <f>貼付!C8</f>
        <v>10</v>
      </c>
      <c r="B19" s="210"/>
      <c r="C19" s="211" t="str">
        <f>貼付!E8</f>
        <v/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3"/>
      <c r="Q19" s="209" t="str">
        <f>IF(貼付!$L8="","",貼付!H8)</f>
        <v/>
      </c>
      <c r="R19" s="209"/>
      <c r="S19" s="209"/>
      <c r="T19" s="80" t="str">
        <f>IF(貼付!$L8="","",MID(貼付!$D8,1,1))</f>
        <v/>
      </c>
      <c r="U19" s="81" t="str">
        <f>IF(貼付!$L8="","",MID(貼付!$D8,2,1))</f>
        <v/>
      </c>
      <c r="V19" s="81" t="str">
        <f>IF(貼付!$L8="","",MID(貼付!$D8,3,1))</f>
        <v/>
      </c>
      <c r="W19" s="81" t="str">
        <f>IF(貼付!$L8="","",MID(貼付!$D8,4,1))</f>
        <v/>
      </c>
      <c r="X19" s="81" t="str">
        <f>IF(貼付!$L8="","",MID(貼付!$D8,5,1))</f>
        <v/>
      </c>
      <c r="Y19" s="81" t="str">
        <f>IF(貼付!$L8="","",MID(貼付!$D8,6,1))</f>
        <v/>
      </c>
      <c r="Z19" s="81" t="str">
        <f>IF(貼付!$L8="","",MID(貼付!$D8,7,1))</f>
        <v/>
      </c>
      <c r="AA19" s="81" t="str">
        <f>IF(貼付!$L8="","",MID(貼付!$D8,8,1))</f>
        <v/>
      </c>
      <c r="AB19" s="81" t="str">
        <f>IF(貼付!$L8="","",MID(貼付!$D8,9,1))</f>
        <v/>
      </c>
    </row>
    <row r="20" spans="1:28" ht="30" customHeight="1" x14ac:dyDescent="0.45">
      <c r="A20" s="210">
        <f>貼付!C9</f>
        <v>11</v>
      </c>
      <c r="B20" s="210"/>
      <c r="C20" s="211" t="str">
        <f>貼付!E9</f>
        <v/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209" t="str">
        <f>IF(貼付!$L9="","",貼付!H9)</f>
        <v/>
      </c>
      <c r="R20" s="209"/>
      <c r="S20" s="209"/>
      <c r="T20" s="80" t="str">
        <f>IF(貼付!$L9="","",MID(貼付!$D9,1,1))</f>
        <v/>
      </c>
      <c r="U20" s="81" t="str">
        <f>IF(貼付!$L9="","",MID(貼付!$D9,2,1))</f>
        <v/>
      </c>
      <c r="V20" s="81" t="str">
        <f>IF(貼付!$L9="","",MID(貼付!$D9,3,1))</f>
        <v/>
      </c>
      <c r="W20" s="81" t="str">
        <f>IF(貼付!$L9="","",MID(貼付!$D9,4,1))</f>
        <v/>
      </c>
      <c r="X20" s="81" t="str">
        <f>IF(貼付!$L9="","",MID(貼付!$D9,5,1))</f>
        <v/>
      </c>
      <c r="Y20" s="81" t="str">
        <f>IF(貼付!$L9="","",MID(貼付!$D9,6,1))</f>
        <v/>
      </c>
      <c r="Z20" s="81" t="str">
        <f>IF(貼付!$L9="","",MID(貼付!$D9,7,1))</f>
        <v/>
      </c>
      <c r="AA20" s="81" t="str">
        <f>IF(貼付!$L9="","",MID(貼付!$D9,8,1))</f>
        <v/>
      </c>
      <c r="AB20" s="81" t="str">
        <f>IF(貼付!$L9="","",MID(貼付!$D9,9,1))</f>
        <v/>
      </c>
    </row>
    <row r="21" spans="1:28" ht="30" customHeight="1" x14ac:dyDescent="0.45">
      <c r="A21" s="210">
        <f>貼付!C10</f>
        <v>12</v>
      </c>
      <c r="B21" s="210"/>
      <c r="C21" s="211" t="str">
        <f>貼付!E10</f>
        <v/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  <c r="Q21" s="209" t="str">
        <f>IF(貼付!$L10="","",貼付!H10)</f>
        <v/>
      </c>
      <c r="R21" s="209"/>
      <c r="S21" s="209"/>
      <c r="T21" s="80" t="str">
        <f>IF(貼付!$L10="","",MID(貼付!$D10,1,1))</f>
        <v/>
      </c>
      <c r="U21" s="81" t="str">
        <f>IF(貼付!$L10="","",MID(貼付!$D10,2,1))</f>
        <v/>
      </c>
      <c r="V21" s="81" t="str">
        <f>IF(貼付!$L10="","",MID(貼付!$D10,3,1))</f>
        <v/>
      </c>
      <c r="W21" s="81" t="str">
        <f>IF(貼付!$L10="","",MID(貼付!$D10,4,1))</f>
        <v/>
      </c>
      <c r="X21" s="81" t="str">
        <f>IF(貼付!$L10="","",MID(貼付!$D10,5,1))</f>
        <v/>
      </c>
      <c r="Y21" s="81" t="str">
        <f>IF(貼付!$L10="","",MID(貼付!$D10,6,1))</f>
        <v/>
      </c>
      <c r="Z21" s="81" t="str">
        <f>IF(貼付!$L10="","",MID(貼付!$D10,7,1))</f>
        <v/>
      </c>
      <c r="AA21" s="81" t="str">
        <f>IF(貼付!$L10="","",MID(貼付!$D10,8,1))</f>
        <v/>
      </c>
      <c r="AB21" s="81" t="str">
        <f>IF(貼付!$L10="","",MID(貼付!$D10,9,1))</f>
        <v/>
      </c>
    </row>
    <row r="22" spans="1:28" ht="30" customHeight="1" x14ac:dyDescent="0.45">
      <c r="A22" s="210">
        <f>貼付!C11</f>
        <v>13</v>
      </c>
      <c r="B22" s="210"/>
      <c r="C22" s="211" t="str">
        <f>貼付!E11</f>
        <v/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3"/>
      <c r="Q22" s="209" t="str">
        <f>IF(貼付!$L11="","",貼付!H11)</f>
        <v/>
      </c>
      <c r="R22" s="209"/>
      <c r="S22" s="209"/>
      <c r="T22" s="80" t="str">
        <f>IF(貼付!$L11="","",MID(貼付!$D11,1,1))</f>
        <v/>
      </c>
      <c r="U22" s="81" t="str">
        <f>IF(貼付!$L11="","",MID(貼付!$D11,2,1))</f>
        <v/>
      </c>
      <c r="V22" s="81" t="str">
        <f>IF(貼付!$L11="","",MID(貼付!$D11,3,1))</f>
        <v/>
      </c>
      <c r="W22" s="81" t="str">
        <f>IF(貼付!$L11="","",MID(貼付!$D11,4,1))</f>
        <v/>
      </c>
      <c r="X22" s="81" t="str">
        <f>IF(貼付!$L11="","",MID(貼付!$D11,5,1))</f>
        <v/>
      </c>
      <c r="Y22" s="81" t="str">
        <f>IF(貼付!$L11="","",MID(貼付!$D11,6,1))</f>
        <v/>
      </c>
      <c r="Z22" s="81" t="str">
        <f>IF(貼付!$L11="","",MID(貼付!$D11,7,1))</f>
        <v/>
      </c>
      <c r="AA22" s="81" t="str">
        <f>IF(貼付!$L11="","",MID(貼付!$D11,8,1))</f>
        <v/>
      </c>
      <c r="AB22" s="81" t="str">
        <f>IF(貼付!$L11="","",MID(貼付!$D11,9,1))</f>
        <v/>
      </c>
    </row>
    <row r="23" spans="1:28" ht="30" customHeight="1" x14ac:dyDescent="0.45">
      <c r="A23" s="210">
        <f>貼付!C12</f>
        <v>14</v>
      </c>
      <c r="B23" s="210"/>
      <c r="C23" s="211" t="str">
        <f>貼付!E12</f>
        <v/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  <c r="Q23" s="209" t="str">
        <f>IF(貼付!$L12="","",貼付!H12)</f>
        <v/>
      </c>
      <c r="R23" s="209"/>
      <c r="S23" s="209"/>
      <c r="T23" s="80" t="str">
        <f>IF(貼付!$L12="","",MID(貼付!$D12,1,1))</f>
        <v/>
      </c>
      <c r="U23" s="81" t="str">
        <f>IF(貼付!$L12="","",MID(貼付!$D12,2,1))</f>
        <v/>
      </c>
      <c r="V23" s="81" t="str">
        <f>IF(貼付!$L12="","",MID(貼付!$D12,3,1))</f>
        <v/>
      </c>
      <c r="W23" s="81" t="str">
        <f>IF(貼付!$L12="","",MID(貼付!$D12,4,1))</f>
        <v/>
      </c>
      <c r="X23" s="81" t="str">
        <f>IF(貼付!$L12="","",MID(貼付!$D12,5,1))</f>
        <v/>
      </c>
      <c r="Y23" s="81" t="str">
        <f>IF(貼付!$L12="","",MID(貼付!$D12,6,1))</f>
        <v/>
      </c>
      <c r="Z23" s="81" t="str">
        <f>IF(貼付!$L12="","",MID(貼付!$D12,7,1))</f>
        <v/>
      </c>
      <c r="AA23" s="81" t="str">
        <f>IF(貼付!$L12="","",MID(貼付!$D12,8,1))</f>
        <v/>
      </c>
      <c r="AB23" s="81" t="str">
        <f>IF(貼付!$L12="","",MID(貼付!$D12,9,1))</f>
        <v/>
      </c>
    </row>
    <row r="24" spans="1:28" ht="30" customHeight="1" x14ac:dyDescent="0.45">
      <c r="A24" s="210">
        <f>貼付!C13</f>
        <v>15</v>
      </c>
      <c r="B24" s="210"/>
      <c r="C24" s="211" t="str">
        <f>貼付!E13</f>
        <v/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  <c r="Q24" s="209" t="str">
        <f>IF(貼付!$L13="","",貼付!H13)</f>
        <v/>
      </c>
      <c r="R24" s="209"/>
      <c r="S24" s="209"/>
      <c r="T24" s="80" t="str">
        <f>IF(貼付!$L13="","",MID(貼付!$D13,1,1))</f>
        <v/>
      </c>
      <c r="U24" s="81" t="str">
        <f>IF(貼付!$L13="","",MID(貼付!$D13,2,1))</f>
        <v/>
      </c>
      <c r="V24" s="81" t="str">
        <f>IF(貼付!$L13="","",MID(貼付!$D13,3,1))</f>
        <v/>
      </c>
      <c r="W24" s="81" t="str">
        <f>IF(貼付!$L13="","",MID(貼付!$D13,4,1))</f>
        <v/>
      </c>
      <c r="X24" s="81" t="str">
        <f>IF(貼付!$L13="","",MID(貼付!$D13,5,1))</f>
        <v/>
      </c>
      <c r="Y24" s="81" t="str">
        <f>IF(貼付!$L13="","",MID(貼付!$D13,6,1))</f>
        <v/>
      </c>
      <c r="Z24" s="81" t="str">
        <f>IF(貼付!$L13="","",MID(貼付!$D13,7,1))</f>
        <v/>
      </c>
      <c r="AA24" s="81" t="str">
        <f>IF(貼付!$L13="","",MID(貼付!$D13,8,1))</f>
        <v/>
      </c>
      <c r="AB24" s="81" t="str">
        <f>IF(貼付!$L13="","",MID(貼付!$D13,9,1))</f>
        <v/>
      </c>
    </row>
    <row r="25" spans="1:28" ht="30" customHeight="1" x14ac:dyDescent="0.45">
      <c r="A25" s="210">
        <f>貼付!C14</f>
        <v>16</v>
      </c>
      <c r="B25" s="210"/>
      <c r="C25" s="211" t="str">
        <f>貼付!E14</f>
        <v/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3"/>
      <c r="Q25" s="209" t="str">
        <f>IF(貼付!$L14="","",貼付!H14)</f>
        <v/>
      </c>
      <c r="R25" s="209"/>
      <c r="S25" s="209"/>
      <c r="T25" s="80" t="str">
        <f>IF(貼付!$L14="","",MID(貼付!$D14,1,1))</f>
        <v/>
      </c>
      <c r="U25" s="81" t="str">
        <f>IF(貼付!$L14="","",MID(貼付!$D14,2,1))</f>
        <v/>
      </c>
      <c r="V25" s="81" t="str">
        <f>IF(貼付!$L14="","",MID(貼付!$D14,3,1))</f>
        <v/>
      </c>
      <c r="W25" s="81" t="str">
        <f>IF(貼付!$L14="","",MID(貼付!$D14,4,1))</f>
        <v/>
      </c>
      <c r="X25" s="81" t="str">
        <f>IF(貼付!$L14="","",MID(貼付!$D14,5,1))</f>
        <v/>
      </c>
      <c r="Y25" s="81" t="str">
        <f>IF(貼付!$L14="","",MID(貼付!$D14,6,1))</f>
        <v/>
      </c>
      <c r="Z25" s="81" t="str">
        <f>IF(貼付!$L14="","",MID(貼付!$D14,7,1))</f>
        <v/>
      </c>
      <c r="AA25" s="81" t="str">
        <f>IF(貼付!$L14="","",MID(貼付!$D14,8,1))</f>
        <v/>
      </c>
      <c r="AB25" s="81" t="str">
        <f>IF(貼付!$L14="","",MID(貼付!$D14,9,1))</f>
        <v/>
      </c>
    </row>
    <row r="26" spans="1:28" ht="30" customHeight="1" x14ac:dyDescent="0.45">
      <c r="A26" s="210">
        <f>貼付!C15</f>
        <v>17</v>
      </c>
      <c r="B26" s="210"/>
      <c r="C26" s="211" t="str">
        <f>貼付!E15</f>
        <v/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3"/>
      <c r="Q26" s="209" t="str">
        <f>IF(貼付!$L15="","",貼付!H15)</f>
        <v/>
      </c>
      <c r="R26" s="209"/>
      <c r="S26" s="209"/>
      <c r="T26" s="80" t="str">
        <f>IF(貼付!$L15="","",MID(貼付!$D15,1,1))</f>
        <v/>
      </c>
      <c r="U26" s="81" t="str">
        <f>IF(貼付!$L15="","",MID(貼付!$D15,2,1))</f>
        <v/>
      </c>
      <c r="V26" s="81" t="str">
        <f>IF(貼付!$L15="","",MID(貼付!$D15,3,1))</f>
        <v/>
      </c>
      <c r="W26" s="81" t="str">
        <f>IF(貼付!$L15="","",MID(貼付!$D15,4,1))</f>
        <v/>
      </c>
      <c r="X26" s="81" t="str">
        <f>IF(貼付!$L15="","",MID(貼付!$D15,5,1))</f>
        <v/>
      </c>
      <c r="Y26" s="81" t="str">
        <f>IF(貼付!$L15="","",MID(貼付!$D15,6,1))</f>
        <v/>
      </c>
      <c r="Z26" s="81" t="str">
        <f>IF(貼付!$L15="","",MID(貼付!$D15,7,1))</f>
        <v/>
      </c>
      <c r="AA26" s="81" t="str">
        <f>IF(貼付!$L15="","",MID(貼付!$D15,8,1))</f>
        <v/>
      </c>
      <c r="AB26" s="81" t="str">
        <f>IF(貼付!$L15="","",MID(貼付!$D15,9,1))</f>
        <v/>
      </c>
    </row>
    <row r="27" spans="1:28" ht="30" customHeight="1" x14ac:dyDescent="0.45">
      <c r="A27" s="210">
        <f>貼付!C16</f>
        <v>18</v>
      </c>
      <c r="B27" s="210"/>
      <c r="C27" s="211" t="str">
        <f>貼付!E16</f>
        <v/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  <c r="Q27" s="209" t="str">
        <f>IF(貼付!$L16="","",貼付!H16)</f>
        <v/>
      </c>
      <c r="R27" s="209"/>
      <c r="S27" s="209"/>
      <c r="T27" s="80" t="str">
        <f>IF(貼付!$L16="","",MID(貼付!$D16,1,1))</f>
        <v/>
      </c>
      <c r="U27" s="81" t="str">
        <f>IF(貼付!$L16="","",MID(貼付!$D16,2,1))</f>
        <v/>
      </c>
      <c r="V27" s="81" t="str">
        <f>IF(貼付!$L16="","",MID(貼付!$D16,3,1))</f>
        <v/>
      </c>
      <c r="W27" s="81" t="str">
        <f>IF(貼付!$L16="","",MID(貼付!$D16,4,1))</f>
        <v/>
      </c>
      <c r="X27" s="81" t="str">
        <f>IF(貼付!$L16="","",MID(貼付!$D16,5,1))</f>
        <v/>
      </c>
      <c r="Y27" s="81" t="str">
        <f>IF(貼付!$L16="","",MID(貼付!$D16,6,1))</f>
        <v/>
      </c>
      <c r="Z27" s="81" t="str">
        <f>IF(貼付!$L16="","",MID(貼付!$D16,7,1))</f>
        <v/>
      </c>
      <c r="AA27" s="81" t="str">
        <f>IF(貼付!$L16="","",MID(貼付!$D16,8,1))</f>
        <v/>
      </c>
      <c r="AB27" s="81" t="str">
        <f>IF(貼付!$L16="","",MID(貼付!$D16,9,1))</f>
        <v/>
      </c>
    </row>
    <row r="28" spans="1:28" ht="30" customHeight="1" x14ac:dyDescent="0.45">
      <c r="A28" s="214" t="s">
        <v>31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</row>
    <row r="29" spans="1:28" ht="30" customHeight="1" x14ac:dyDescent="0.45">
      <c r="A29" s="214" t="s">
        <v>215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</row>
    <row r="30" spans="1:28" ht="27.75" customHeight="1" x14ac:dyDescent="0.45"/>
    <row r="31" spans="1:28" ht="27.75" customHeight="1" x14ac:dyDescent="0.45"/>
    <row r="32" spans="1:28" ht="27.75" customHeight="1" x14ac:dyDescent="0.45"/>
    <row r="33" ht="27.75" customHeight="1" x14ac:dyDescent="0.45"/>
  </sheetData>
  <mergeCells count="72">
    <mergeCell ref="S6:V6"/>
    <mergeCell ref="A27:B27"/>
    <mergeCell ref="C27:P27"/>
    <mergeCell ref="Q27:S27"/>
    <mergeCell ref="A23:B23"/>
    <mergeCell ref="C23:P23"/>
    <mergeCell ref="Q23:S23"/>
    <mergeCell ref="A24:B24"/>
    <mergeCell ref="C24:P24"/>
    <mergeCell ref="Q24:S24"/>
    <mergeCell ref="A21:B21"/>
    <mergeCell ref="C21:P21"/>
    <mergeCell ref="Q21:S21"/>
    <mergeCell ref="A22:B22"/>
    <mergeCell ref="C22:P22"/>
    <mergeCell ref="Q22:S22"/>
    <mergeCell ref="A28:AB28"/>
    <mergeCell ref="A29:AB29"/>
    <mergeCell ref="A25:B25"/>
    <mergeCell ref="C25:P25"/>
    <mergeCell ref="Q25:S25"/>
    <mergeCell ref="A26:B26"/>
    <mergeCell ref="C26:P26"/>
    <mergeCell ref="Q26:S26"/>
    <mergeCell ref="A19:B19"/>
    <mergeCell ref="C19:P19"/>
    <mergeCell ref="Q19:S19"/>
    <mergeCell ref="A20:B20"/>
    <mergeCell ref="C20:P20"/>
    <mergeCell ref="Q20:S20"/>
    <mergeCell ref="A17:B17"/>
    <mergeCell ref="C17:P17"/>
    <mergeCell ref="Q17:S17"/>
    <mergeCell ref="A18:B18"/>
    <mergeCell ref="C18:P18"/>
    <mergeCell ref="Q18:S18"/>
    <mergeCell ref="A15:B15"/>
    <mergeCell ref="C15:P15"/>
    <mergeCell ref="Q15:S15"/>
    <mergeCell ref="A16:B16"/>
    <mergeCell ref="C16:P16"/>
    <mergeCell ref="Q16:S16"/>
    <mergeCell ref="A13:B13"/>
    <mergeCell ref="C13:P13"/>
    <mergeCell ref="Q13:S13"/>
    <mergeCell ref="A14:B14"/>
    <mergeCell ref="C14:P14"/>
    <mergeCell ref="Q14:S14"/>
    <mergeCell ref="A10:D10"/>
    <mergeCell ref="E10:AB10"/>
    <mergeCell ref="A11:D11"/>
    <mergeCell ref="E11:AB11"/>
    <mergeCell ref="A12:B12"/>
    <mergeCell ref="C12:P12"/>
    <mergeCell ref="Q12:S12"/>
    <mergeCell ref="T12:AB12"/>
    <mergeCell ref="W1:AB1"/>
    <mergeCell ref="E8:S8"/>
    <mergeCell ref="E9:S9"/>
    <mergeCell ref="AD6:AE6"/>
    <mergeCell ref="A2:AB2"/>
    <mergeCell ref="A3:AB3"/>
    <mergeCell ref="A4:AB4"/>
    <mergeCell ref="A5:V5"/>
    <mergeCell ref="W5:AB5"/>
    <mergeCell ref="A6:D6"/>
    <mergeCell ref="W6:AB6"/>
    <mergeCell ref="A7:D7"/>
    <mergeCell ref="E7:AB7"/>
    <mergeCell ref="A8:D8"/>
    <mergeCell ref="A9:D9"/>
    <mergeCell ref="E6:R6"/>
  </mergeCells>
  <phoneticPr fontId="3"/>
  <conditionalFormatting sqref="E10:AB11">
    <cfRule type="containsBlanks" dxfId="0" priority="1">
      <formula>LEN(TRIM(E10))=0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22</xdr:col>
                    <xdr:colOff>137160</xdr:colOff>
                    <xdr:row>5</xdr:row>
                    <xdr:rowOff>76200</xdr:rowOff>
                  </from>
                  <to>
                    <xdr:col>23</xdr:col>
                    <xdr:colOff>114300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25</xdr:col>
                    <xdr:colOff>45720</xdr:colOff>
                    <xdr:row>5</xdr:row>
                    <xdr:rowOff>76200</xdr:rowOff>
                  </from>
                  <to>
                    <xdr:col>26</xdr:col>
                    <xdr:colOff>22860</xdr:colOff>
                    <xdr:row>5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B1:AE49"/>
  <sheetViews>
    <sheetView view="pageBreakPreview" zoomScaleNormal="100" zoomScaleSheetLayoutView="100" workbookViewId="0">
      <selection activeCell="G8" sqref="G8"/>
    </sheetView>
  </sheetViews>
  <sheetFormatPr defaultColWidth="5.3984375" defaultRowHeight="24" customHeight="1" x14ac:dyDescent="0.45"/>
  <cols>
    <col min="1" max="7" width="5.3984375" style="1"/>
    <col min="8" max="26" width="4.5" style="1" customWidth="1"/>
    <col min="27" max="27" width="4.69921875" style="1" customWidth="1"/>
    <col min="28" max="28" width="5.3984375" style="1" customWidth="1"/>
    <col min="29" max="29" width="5.3984375" style="1"/>
    <col min="30" max="30" width="8.19921875" style="1" bestFit="1" customWidth="1"/>
    <col min="31" max="16384" width="5.3984375" style="1"/>
  </cols>
  <sheetData>
    <row r="1" spans="2:31" ht="24.75" customHeight="1" x14ac:dyDescent="0.45">
      <c r="B1" s="223" t="str">
        <f>IF(参加申込書No1!A1="","",参加申込書No1!A1)</f>
        <v>令和4年度 福岡県高等学校バスケットボール選手権大会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2:31" ht="24.75" customHeight="1" x14ac:dyDescent="0.45">
      <c r="B2" s="224" t="str">
        <f>IF(参加申込書No1!A2="","",参加申込書No1!A2)</f>
        <v>（兼　ウインターカップ2022 令和4年度 第75回全国高等学校バスケットボール選手権大会・福岡県予選）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2:31" ht="24.75" hidden="1" customHeight="1" x14ac:dyDescent="0.45">
      <c r="B3" s="35" t="e">
        <f>IF(#REF!="","",#REF!)</f>
        <v>#REF!</v>
      </c>
    </row>
    <row r="4" spans="2:31" ht="24" customHeight="1" x14ac:dyDescent="0.45">
      <c r="B4" s="225" t="s">
        <v>175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2:31" ht="24" customHeight="1" x14ac:dyDescent="0.45">
      <c r="B5" s="95" t="s">
        <v>0</v>
      </c>
      <c r="C5" s="95"/>
      <c r="D5" s="228"/>
      <c r="E5" s="228" t="str">
        <f>IF(参加申込書No1!G5="","",参加申込書No1!G5)</f>
        <v/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 t="s">
        <v>214</v>
      </c>
      <c r="S5" s="233"/>
      <c r="T5" s="233"/>
      <c r="U5" s="226"/>
      <c r="V5" s="226" t="s">
        <v>8</v>
      </c>
      <c r="W5" s="95"/>
      <c r="X5" s="95"/>
      <c r="Y5" s="95"/>
      <c r="Z5" s="95"/>
    </row>
    <row r="6" spans="2:31" ht="24" customHeight="1" x14ac:dyDescent="0.45">
      <c r="B6" s="229" t="s">
        <v>176</v>
      </c>
      <c r="C6" s="229"/>
      <c r="D6" s="229"/>
      <c r="E6" s="227" t="s">
        <v>195</v>
      </c>
      <c r="F6" s="227"/>
      <c r="G6" s="227"/>
      <c r="H6" s="227"/>
      <c r="I6" s="227"/>
      <c r="J6" s="227"/>
      <c r="K6" s="227"/>
      <c r="L6" s="227"/>
      <c r="M6" s="227"/>
      <c r="N6" s="231" t="s">
        <v>177</v>
      </c>
      <c r="O6" s="232"/>
      <c r="P6" s="230"/>
      <c r="Q6" s="230"/>
      <c r="R6" s="230"/>
      <c r="S6" s="230"/>
      <c r="T6" s="230"/>
      <c r="U6" s="230"/>
      <c r="V6" s="95"/>
      <c r="W6" s="95"/>
      <c r="X6" s="95"/>
      <c r="Y6" s="95"/>
      <c r="Z6" s="95"/>
      <c r="AE6" s="1" t="s">
        <v>196</v>
      </c>
    </row>
    <row r="7" spans="2:31" ht="24" customHeight="1" x14ac:dyDescent="0.45">
      <c r="B7" s="1" t="s">
        <v>181</v>
      </c>
    </row>
    <row r="8" spans="2:31" ht="24" customHeight="1" x14ac:dyDescent="0.45">
      <c r="B8" s="1" t="s">
        <v>182</v>
      </c>
      <c r="AC8" s="1">
        <v>2022</v>
      </c>
      <c r="AD8" s="64">
        <v>44667</v>
      </c>
    </row>
    <row r="9" spans="2:31" ht="15.75" customHeight="1" x14ac:dyDescent="0.45">
      <c r="H9" s="83" t="s">
        <v>218</v>
      </c>
      <c r="AD9" s="64"/>
    </row>
    <row r="10" spans="2:31" ht="10.5" customHeight="1" x14ac:dyDescent="0.45">
      <c r="B10" s="95" t="s">
        <v>32</v>
      </c>
      <c r="C10" s="95"/>
      <c r="D10" s="95" t="s">
        <v>33</v>
      </c>
      <c r="E10" s="95"/>
      <c r="F10" s="95"/>
      <c r="G10" s="42" t="s">
        <v>184</v>
      </c>
      <c r="H10" s="219">
        <v>44682</v>
      </c>
      <c r="I10" s="247">
        <f>H10-1</f>
        <v>44681</v>
      </c>
      <c r="J10" s="247">
        <f t="shared" ref="J10:Z10" si="0">I10-1</f>
        <v>44680</v>
      </c>
      <c r="K10" s="247">
        <f t="shared" si="0"/>
        <v>44679</v>
      </c>
      <c r="L10" s="247">
        <f t="shared" si="0"/>
        <v>44678</v>
      </c>
      <c r="M10" s="247">
        <f t="shared" si="0"/>
        <v>44677</v>
      </c>
      <c r="N10" s="247">
        <f t="shared" si="0"/>
        <v>44676</v>
      </c>
      <c r="O10" s="247">
        <f t="shared" si="0"/>
        <v>44675</v>
      </c>
      <c r="P10" s="247">
        <f t="shared" si="0"/>
        <v>44674</v>
      </c>
      <c r="Q10" s="247">
        <f t="shared" si="0"/>
        <v>44673</v>
      </c>
      <c r="R10" s="247">
        <f t="shared" si="0"/>
        <v>44672</v>
      </c>
      <c r="S10" s="247">
        <f t="shared" si="0"/>
        <v>44671</v>
      </c>
      <c r="T10" s="247">
        <f t="shared" si="0"/>
        <v>44670</v>
      </c>
      <c r="U10" s="247">
        <f t="shared" si="0"/>
        <v>44669</v>
      </c>
      <c r="V10" s="247">
        <f t="shared" si="0"/>
        <v>44668</v>
      </c>
      <c r="W10" s="247">
        <f t="shared" si="0"/>
        <v>44667</v>
      </c>
      <c r="X10" s="247">
        <f t="shared" si="0"/>
        <v>44666</v>
      </c>
      <c r="Y10" s="247">
        <f t="shared" si="0"/>
        <v>44665</v>
      </c>
      <c r="Z10" s="247">
        <f t="shared" si="0"/>
        <v>44664</v>
      </c>
    </row>
    <row r="11" spans="2:31" ht="10.5" customHeight="1" x14ac:dyDescent="0.45">
      <c r="B11" s="95"/>
      <c r="C11" s="95"/>
      <c r="D11" s="95"/>
      <c r="E11" s="95"/>
      <c r="F11" s="95"/>
      <c r="G11" s="43" t="s">
        <v>185</v>
      </c>
      <c r="H11" s="220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</row>
    <row r="12" spans="2:31" ht="10.5" customHeight="1" x14ac:dyDescent="0.45">
      <c r="B12" s="95"/>
      <c r="C12" s="95"/>
      <c r="D12" s="95"/>
      <c r="E12" s="95"/>
      <c r="F12" s="95"/>
      <c r="G12" s="44" t="s">
        <v>186</v>
      </c>
      <c r="H12" s="46" t="str">
        <f>IF(H10="","",VLOOKUP(WEEKDAY(H10),$AA$13:$AB$19,2))</f>
        <v>日</v>
      </c>
      <c r="I12" s="46" t="str">
        <f>IF(I10="","",VLOOKUP(WEEKDAY(I10),$AA$13:$AB$19,2))</f>
        <v>土</v>
      </c>
      <c r="J12" s="46" t="str">
        <f t="shared" ref="J12:Z12" si="1">IF(J10="","",VLOOKUP(WEEKDAY(J10),$AA$13:$AB$19,2))</f>
        <v>金</v>
      </c>
      <c r="K12" s="46" t="str">
        <f t="shared" si="1"/>
        <v>木</v>
      </c>
      <c r="L12" s="46" t="str">
        <f t="shared" si="1"/>
        <v>水</v>
      </c>
      <c r="M12" s="46" t="str">
        <f t="shared" si="1"/>
        <v>火</v>
      </c>
      <c r="N12" s="46" t="str">
        <f t="shared" si="1"/>
        <v>月</v>
      </c>
      <c r="O12" s="46" t="str">
        <f t="shared" si="1"/>
        <v>日</v>
      </c>
      <c r="P12" s="46" t="str">
        <f t="shared" si="1"/>
        <v>土</v>
      </c>
      <c r="Q12" s="46" t="str">
        <f t="shared" si="1"/>
        <v>金</v>
      </c>
      <c r="R12" s="46" t="str">
        <f t="shared" si="1"/>
        <v>木</v>
      </c>
      <c r="S12" s="46" t="str">
        <f t="shared" si="1"/>
        <v>水</v>
      </c>
      <c r="T12" s="46" t="str">
        <f t="shared" si="1"/>
        <v>火</v>
      </c>
      <c r="U12" s="46" t="str">
        <f t="shared" si="1"/>
        <v>月</v>
      </c>
      <c r="V12" s="46" t="str">
        <f t="shared" si="1"/>
        <v>日</v>
      </c>
      <c r="W12" s="46" t="str">
        <f t="shared" si="1"/>
        <v>土</v>
      </c>
      <c r="X12" s="46" t="str">
        <f t="shared" si="1"/>
        <v>金</v>
      </c>
      <c r="Y12" s="46" t="str">
        <f t="shared" si="1"/>
        <v>木</v>
      </c>
      <c r="Z12" s="46" t="str">
        <f t="shared" si="1"/>
        <v>水</v>
      </c>
      <c r="AA12" s="218"/>
      <c r="AB12" s="218"/>
    </row>
    <row r="13" spans="2:31" ht="24" customHeight="1" x14ac:dyDescent="0.45">
      <c r="B13" s="221" t="s">
        <v>28</v>
      </c>
      <c r="C13" s="222"/>
      <c r="D13" s="95" t="str">
        <f>IF(参加申込書No1!G7="","",参加申込書No1!G7)</f>
        <v/>
      </c>
      <c r="E13" s="95"/>
      <c r="F13" s="95"/>
      <c r="G13" s="9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1">
        <v>1</v>
      </c>
      <c r="AB13" s="1" t="s">
        <v>185</v>
      </c>
    </row>
    <row r="14" spans="2:31" ht="24" customHeight="1" x14ac:dyDescent="0.45">
      <c r="B14" s="222" t="s">
        <v>2</v>
      </c>
      <c r="C14" s="222"/>
      <c r="D14" s="95" t="str">
        <f>IF(参加申込書No1!G8="","",参加申込書No1!G8)</f>
        <v/>
      </c>
      <c r="E14" s="95"/>
      <c r="F14" s="95"/>
      <c r="G14" s="95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  <c r="AA14" s="1">
        <v>2</v>
      </c>
      <c r="AB14" s="1" t="s">
        <v>183</v>
      </c>
    </row>
    <row r="15" spans="2:31" ht="24" customHeight="1" x14ac:dyDescent="0.45">
      <c r="B15" s="221" t="s">
        <v>7</v>
      </c>
      <c r="C15" s="221"/>
      <c r="D15" s="95" t="str">
        <f>IF(参加申込書No1!G9="","",参加申込書No1!G9)</f>
        <v/>
      </c>
      <c r="E15" s="95"/>
      <c r="F15" s="95"/>
      <c r="G15" s="95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1">
        <v>3</v>
      </c>
      <c r="AB15" s="1" t="s">
        <v>187</v>
      </c>
    </row>
    <row r="16" spans="2:31" ht="24" customHeight="1" x14ac:dyDescent="0.45">
      <c r="B16" s="221" t="s">
        <v>179</v>
      </c>
      <c r="C16" s="221"/>
      <c r="D16" s="95"/>
      <c r="E16" s="95"/>
      <c r="F16" s="95"/>
      <c r="G16" s="95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1">
        <v>4</v>
      </c>
      <c r="AB16" s="1" t="s">
        <v>188</v>
      </c>
      <c r="AE16" s="1" t="s">
        <v>190</v>
      </c>
    </row>
    <row r="17" spans="2:28" ht="24" customHeight="1" x14ac:dyDescent="0.45">
      <c r="B17" s="249" t="s">
        <v>3</v>
      </c>
      <c r="C17" s="250"/>
      <c r="D17" s="95"/>
      <c r="E17" s="95"/>
      <c r="F17" s="95"/>
      <c r="G17" s="95"/>
      <c r="H17" s="39"/>
      <c r="I17" s="40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1">
        <v>5</v>
      </c>
      <c r="AB17" s="1" t="s">
        <v>216</v>
      </c>
    </row>
    <row r="18" spans="2:28" ht="24" customHeight="1" x14ac:dyDescent="0.45">
      <c r="B18" s="251"/>
      <c r="C18" s="252"/>
      <c r="D18" s="95"/>
      <c r="E18" s="95"/>
      <c r="F18" s="95"/>
      <c r="G18" s="95"/>
      <c r="H18" s="39"/>
      <c r="I18" s="40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1">
        <v>6</v>
      </c>
      <c r="AB18" s="1" t="s">
        <v>217</v>
      </c>
    </row>
    <row r="19" spans="2:28" ht="24" customHeight="1" x14ac:dyDescent="0.45">
      <c r="B19" s="251"/>
      <c r="C19" s="252"/>
      <c r="D19" s="95"/>
      <c r="E19" s="95"/>
      <c r="F19" s="95"/>
      <c r="G19" s="95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1">
        <v>7</v>
      </c>
      <c r="AB19" s="1" t="s">
        <v>189</v>
      </c>
    </row>
    <row r="20" spans="2:28" ht="24" customHeight="1" x14ac:dyDescent="0.45">
      <c r="B20" s="251"/>
      <c r="C20" s="252"/>
      <c r="D20" s="95"/>
      <c r="E20" s="95"/>
      <c r="F20" s="95"/>
      <c r="G20" s="95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</row>
    <row r="21" spans="2:28" ht="24" customHeight="1" x14ac:dyDescent="0.45">
      <c r="B21" s="251"/>
      <c r="C21" s="252"/>
      <c r="D21" s="95"/>
      <c r="E21" s="95"/>
      <c r="F21" s="95"/>
      <c r="G21" s="95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2:28" ht="24" customHeight="1" x14ac:dyDescent="0.45">
      <c r="B22" s="253"/>
      <c r="C22" s="254"/>
      <c r="D22" s="95"/>
      <c r="E22" s="95"/>
      <c r="F22" s="95"/>
      <c r="G22" s="9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2:28" ht="24" customHeight="1" x14ac:dyDescent="0.45">
      <c r="B23" s="34" t="s">
        <v>178</v>
      </c>
      <c r="C23" s="255" t="s">
        <v>219</v>
      </c>
      <c r="D23" s="256"/>
      <c r="E23" s="256"/>
      <c r="F23" s="257"/>
      <c r="G23" s="41" t="s">
        <v>5</v>
      </c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</row>
    <row r="24" spans="2:28" ht="24" customHeight="1" x14ac:dyDescent="0.45">
      <c r="B24" s="63">
        <v>1</v>
      </c>
      <c r="C24" s="215" t="str">
        <f>IF(貼付!AA4="","",貼付!P4&amp;"　"&amp;貼付!Q4)</f>
        <v/>
      </c>
      <c r="D24" s="216"/>
      <c r="E24" s="217"/>
      <c r="F24" s="56"/>
      <c r="G24" s="41" t="str">
        <f>IF(貼付!AA4="","",貼付!AA4)</f>
        <v/>
      </c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2:28" ht="24" customHeight="1" x14ac:dyDescent="0.45">
      <c r="B25" s="63">
        <v>2</v>
      </c>
      <c r="C25" s="215" t="str">
        <f>IF(貼付!AA5="","",貼付!P5&amp;"　"&amp;貼付!Q5)</f>
        <v/>
      </c>
      <c r="D25" s="216"/>
      <c r="E25" s="217"/>
      <c r="F25" s="56"/>
      <c r="G25" s="41" t="str">
        <f>IF(貼付!AA5="","",貼付!AA5)</f>
        <v/>
      </c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2:28" ht="24" customHeight="1" x14ac:dyDescent="0.45">
      <c r="B26" s="63">
        <v>3</v>
      </c>
      <c r="C26" s="215" t="str">
        <f>IF(貼付!AA6="","",貼付!P6&amp;"　"&amp;貼付!Q6)</f>
        <v/>
      </c>
      <c r="D26" s="216"/>
      <c r="E26" s="217"/>
      <c r="F26" s="56"/>
      <c r="G26" s="41" t="str">
        <f>IF(貼付!AA6="","",貼付!AA6)</f>
        <v/>
      </c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</row>
    <row r="27" spans="2:28" ht="24" customHeight="1" x14ac:dyDescent="0.45">
      <c r="B27" s="63">
        <v>4</v>
      </c>
      <c r="C27" s="215" t="str">
        <f>IF(貼付!AA7="","",貼付!P7&amp;"　"&amp;貼付!Q7)</f>
        <v/>
      </c>
      <c r="D27" s="216"/>
      <c r="E27" s="217"/>
      <c r="F27" s="56"/>
      <c r="G27" s="41" t="str">
        <f>IF(貼付!AA7="","",貼付!AA7)</f>
        <v/>
      </c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</row>
    <row r="28" spans="2:28" ht="24" customHeight="1" x14ac:dyDescent="0.45">
      <c r="B28" s="63">
        <v>5</v>
      </c>
      <c r="C28" s="215" t="str">
        <f>IF(貼付!AA8="","",貼付!P8&amp;"　"&amp;貼付!Q8)</f>
        <v/>
      </c>
      <c r="D28" s="216"/>
      <c r="E28" s="217"/>
      <c r="F28" s="56"/>
      <c r="G28" s="41" t="str">
        <f>IF(貼付!AA8="","",貼付!AA8)</f>
        <v/>
      </c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2:28" ht="24" customHeight="1" x14ac:dyDescent="0.45">
      <c r="B29" s="63">
        <v>6</v>
      </c>
      <c r="C29" s="215" t="str">
        <f>IF(貼付!AA9="","",貼付!P9&amp;"　"&amp;貼付!Q9)</f>
        <v/>
      </c>
      <c r="D29" s="216"/>
      <c r="E29" s="217"/>
      <c r="F29" s="56"/>
      <c r="G29" s="41" t="str">
        <f>IF(貼付!AA9="","",貼付!AA9)</f>
        <v/>
      </c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2:28" ht="24" customHeight="1" x14ac:dyDescent="0.45">
      <c r="B30" s="63">
        <v>7</v>
      </c>
      <c r="C30" s="215" t="str">
        <f>IF(貼付!AA10="","",貼付!P10&amp;"　"&amp;貼付!Q10)</f>
        <v/>
      </c>
      <c r="D30" s="216"/>
      <c r="E30" s="217"/>
      <c r="F30" s="56"/>
      <c r="G30" s="41" t="str">
        <f>IF(貼付!AA10="","",貼付!AA10)</f>
        <v/>
      </c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</row>
    <row r="31" spans="2:28" ht="24" customHeight="1" x14ac:dyDescent="0.45">
      <c r="B31" s="63">
        <v>8</v>
      </c>
      <c r="C31" s="215" t="str">
        <f>IF(貼付!AA11="","",貼付!P11&amp;"　"&amp;貼付!Q11)</f>
        <v/>
      </c>
      <c r="D31" s="216"/>
      <c r="E31" s="217"/>
      <c r="F31" s="56"/>
      <c r="G31" s="41" t="str">
        <f>IF(貼付!AA11="","",貼付!AA11)</f>
        <v/>
      </c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2:28" ht="24" customHeight="1" x14ac:dyDescent="0.45">
      <c r="B32" s="63">
        <v>9</v>
      </c>
      <c r="C32" s="215" t="str">
        <f>IF(貼付!AA12="","",貼付!P12&amp;"　"&amp;貼付!Q12)</f>
        <v/>
      </c>
      <c r="D32" s="216"/>
      <c r="E32" s="217"/>
      <c r="F32" s="56"/>
      <c r="G32" s="41" t="str">
        <f>IF(貼付!AA12="","",貼付!AA12)</f>
        <v/>
      </c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2:26" ht="24" customHeight="1" x14ac:dyDescent="0.45">
      <c r="B33" s="63">
        <v>10</v>
      </c>
      <c r="C33" s="215" t="str">
        <f>IF(貼付!AA13="","",貼付!P13&amp;"　"&amp;貼付!Q13)</f>
        <v/>
      </c>
      <c r="D33" s="216"/>
      <c r="E33" s="217"/>
      <c r="F33" s="56"/>
      <c r="G33" s="41" t="str">
        <f>IF(貼付!AA13="","",貼付!AA13)</f>
        <v/>
      </c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</row>
    <row r="34" spans="2:26" ht="24" customHeight="1" x14ac:dyDescent="0.45">
      <c r="B34" s="82">
        <v>11</v>
      </c>
      <c r="C34" s="215" t="str">
        <f>IF(貼付!AA14="","",貼付!P14&amp;"　"&amp;貼付!Q14)</f>
        <v/>
      </c>
      <c r="D34" s="216"/>
      <c r="E34" s="217"/>
      <c r="F34" s="56"/>
      <c r="G34" s="41" t="str">
        <f>IF(貼付!AA14="","",貼付!AA14)</f>
        <v/>
      </c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2:26" ht="24" customHeight="1" x14ac:dyDescent="0.45">
      <c r="B35" s="82">
        <v>12</v>
      </c>
      <c r="C35" s="215" t="str">
        <f>IF(貼付!AA15="","",貼付!P15&amp;"　"&amp;貼付!Q15)</f>
        <v/>
      </c>
      <c r="D35" s="216"/>
      <c r="E35" s="217"/>
      <c r="F35" s="56"/>
      <c r="G35" s="41" t="str">
        <f>IF(貼付!AA15="","",貼付!AA15)</f>
        <v/>
      </c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2:26" ht="24" customHeight="1" x14ac:dyDescent="0.45">
      <c r="B36" s="82">
        <v>13</v>
      </c>
      <c r="C36" s="215" t="str">
        <f>IF(貼付!AA16="","",貼付!P16&amp;"　"&amp;貼付!Q16)</f>
        <v/>
      </c>
      <c r="D36" s="216"/>
      <c r="E36" s="217"/>
      <c r="F36" s="56"/>
      <c r="G36" s="41" t="str">
        <f>IF(貼付!AA16="","",貼付!AA16)</f>
        <v/>
      </c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spans="2:26" ht="24" customHeight="1" x14ac:dyDescent="0.45">
      <c r="B37" s="82">
        <v>14</v>
      </c>
      <c r="C37" s="215" t="str">
        <f>IF(貼付!AA17="","",貼付!P17&amp;"　"&amp;貼付!Q17)</f>
        <v/>
      </c>
      <c r="D37" s="216"/>
      <c r="E37" s="217"/>
      <c r="F37" s="56"/>
      <c r="G37" s="41" t="str">
        <f>IF(貼付!AA17="","",貼付!AA17)</f>
        <v/>
      </c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2:26" ht="24" customHeight="1" x14ac:dyDescent="0.45">
      <c r="B38" s="82">
        <v>15</v>
      </c>
      <c r="C38" s="215" t="str">
        <f>IF(貼付!AA18="","",貼付!P18&amp;"　"&amp;貼付!Q18)</f>
        <v/>
      </c>
      <c r="D38" s="216"/>
      <c r="E38" s="217"/>
      <c r="F38" s="56"/>
      <c r="G38" s="41" t="str">
        <f>IF(貼付!AA18="","",貼付!AA18)</f>
        <v/>
      </c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2:26" ht="24" customHeight="1" x14ac:dyDescent="0.45">
      <c r="B39" s="82">
        <v>16</v>
      </c>
      <c r="C39" s="215" t="str">
        <f>IF(貼付!AA19="","",貼付!P19&amp;"　"&amp;貼付!Q19)</f>
        <v/>
      </c>
      <c r="D39" s="216"/>
      <c r="E39" s="217"/>
      <c r="F39" s="56"/>
      <c r="G39" s="41" t="str">
        <f>IF(貼付!AA19="","",貼付!AA19)</f>
        <v/>
      </c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2:26" ht="24" customHeight="1" x14ac:dyDescent="0.45">
      <c r="B40" s="82">
        <v>17</v>
      </c>
      <c r="C40" s="215" t="str">
        <f>IF(貼付!AA20="","",貼付!P20&amp;"　"&amp;貼付!Q20)</f>
        <v/>
      </c>
      <c r="D40" s="216"/>
      <c r="E40" s="217"/>
      <c r="F40" s="56"/>
      <c r="G40" s="41" t="str">
        <f>IF(貼付!AA20="","",貼付!AA20)</f>
        <v/>
      </c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2:26" ht="24" customHeight="1" x14ac:dyDescent="0.45">
      <c r="B41" s="82">
        <v>18</v>
      </c>
      <c r="C41" s="215" t="str">
        <f>IF(貼付!AA21="","",貼付!P21&amp;"　"&amp;貼付!Q21)</f>
        <v/>
      </c>
      <c r="D41" s="216"/>
      <c r="E41" s="217"/>
      <c r="F41" s="56"/>
      <c r="G41" s="41" t="str">
        <f>IF(貼付!AA21="","",貼付!AA21)</f>
        <v/>
      </c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8"/>
    </row>
    <row r="42" spans="2:26" ht="24" customHeight="1" x14ac:dyDescent="0.45">
      <c r="B42" s="82">
        <v>19</v>
      </c>
      <c r="C42" s="215" t="str">
        <f>IF(貼付!AA22="","",貼付!P22&amp;"　"&amp;貼付!Q22)</f>
        <v/>
      </c>
      <c r="D42" s="216"/>
      <c r="E42" s="217"/>
      <c r="F42" s="56"/>
      <c r="G42" s="41" t="str">
        <f>IF(貼付!AA22="","",貼付!AA22)</f>
        <v/>
      </c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2:26" ht="24" customHeight="1" thickBot="1" x14ac:dyDescent="0.5">
      <c r="B43" s="82">
        <v>20</v>
      </c>
      <c r="C43" s="215" t="str">
        <f>IF(貼付!AA23="","",貼付!P23&amp;"　"&amp;貼付!Q23)</f>
        <v/>
      </c>
      <c r="D43" s="216"/>
      <c r="E43" s="217"/>
      <c r="F43" s="57"/>
      <c r="G43" s="41" t="str">
        <f>IF(貼付!AA23="","",貼付!AA23)</f>
        <v/>
      </c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50"/>
    </row>
    <row r="44" spans="2:26" ht="24" customHeight="1" thickBot="1" x14ac:dyDescent="0.5">
      <c r="B44" s="33"/>
      <c r="C44" s="33"/>
      <c r="D44" s="241" t="s">
        <v>201</v>
      </c>
      <c r="E44" s="242"/>
      <c r="F44" s="242"/>
      <c r="G44" s="243"/>
      <c r="H44" s="51"/>
      <c r="I44" s="52"/>
      <c r="J44" s="52"/>
      <c r="K44" s="52"/>
      <c r="L44" s="52"/>
      <c r="M44" s="53"/>
      <c r="N44" s="5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26" ht="12" customHeight="1" x14ac:dyDescent="0.45"/>
    <row r="46" spans="2:26" ht="24" customHeight="1" x14ac:dyDescent="0.45">
      <c r="B46" s="234" t="s">
        <v>180</v>
      </c>
      <c r="C46" s="115" t="s">
        <v>191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237"/>
    </row>
    <row r="47" spans="2:26" ht="24" customHeight="1" x14ac:dyDescent="0.45">
      <c r="B47" s="235"/>
      <c r="C47" s="238" t="s">
        <v>192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40"/>
    </row>
    <row r="48" spans="2:26" ht="24" customHeight="1" x14ac:dyDescent="0.45">
      <c r="B48" s="235"/>
      <c r="C48" s="238" t="s">
        <v>194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40"/>
    </row>
    <row r="49" spans="2:26" ht="24" customHeight="1" x14ac:dyDescent="0.45">
      <c r="B49" s="236"/>
      <c r="C49" s="244" t="s">
        <v>193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6"/>
    </row>
  </sheetData>
  <mergeCells count="75">
    <mergeCell ref="C36:E36"/>
    <mergeCell ref="C37:E37"/>
    <mergeCell ref="C38:E38"/>
    <mergeCell ref="X10:X11"/>
    <mergeCell ref="Y10:Y11"/>
    <mergeCell ref="L10:L11"/>
    <mergeCell ref="M10:M11"/>
    <mergeCell ref="D21:G21"/>
    <mergeCell ref="D22:G22"/>
    <mergeCell ref="B17:C22"/>
    <mergeCell ref="D18:G18"/>
    <mergeCell ref="C27:E27"/>
    <mergeCell ref="C23:F23"/>
    <mergeCell ref="D17:G17"/>
    <mergeCell ref="D19:G19"/>
    <mergeCell ref="D20:G20"/>
    <mergeCell ref="Z10:Z11"/>
    <mergeCell ref="C34:E34"/>
    <mergeCell ref="C35:E35"/>
    <mergeCell ref="S10:S11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I10:I11"/>
    <mergeCell ref="J10:J11"/>
    <mergeCell ref="K10:K11"/>
    <mergeCell ref="C28:E28"/>
    <mergeCell ref="C29:E29"/>
    <mergeCell ref="B46:B49"/>
    <mergeCell ref="C46:Z46"/>
    <mergeCell ref="C47:Z47"/>
    <mergeCell ref="C48:Z48"/>
    <mergeCell ref="D44:G44"/>
    <mergeCell ref="C49:Z49"/>
    <mergeCell ref="C42:E42"/>
    <mergeCell ref="C43:E43"/>
    <mergeCell ref="C31:E31"/>
    <mergeCell ref="C32:E32"/>
    <mergeCell ref="C33:E33"/>
    <mergeCell ref="C39:E39"/>
    <mergeCell ref="C40:E40"/>
    <mergeCell ref="C41:E41"/>
    <mergeCell ref="B1:Z1"/>
    <mergeCell ref="B2:Z2"/>
    <mergeCell ref="B4:Z4"/>
    <mergeCell ref="V5:Z5"/>
    <mergeCell ref="E6:M6"/>
    <mergeCell ref="B5:D5"/>
    <mergeCell ref="B6:D6"/>
    <mergeCell ref="P6:Z6"/>
    <mergeCell ref="N6:O6"/>
    <mergeCell ref="E5:Q5"/>
    <mergeCell ref="R5:U5"/>
    <mergeCell ref="C30:E30"/>
    <mergeCell ref="B10:C12"/>
    <mergeCell ref="AA12:AB12"/>
    <mergeCell ref="D13:G13"/>
    <mergeCell ref="D14:G14"/>
    <mergeCell ref="D15:G15"/>
    <mergeCell ref="D16:G16"/>
    <mergeCell ref="D10:F12"/>
    <mergeCell ref="H10:H11"/>
    <mergeCell ref="C24:E24"/>
    <mergeCell ref="C25:E25"/>
    <mergeCell ref="C26:E26"/>
    <mergeCell ref="B13:C13"/>
    <mergeCell ref="B14:C14"/>
    <mergeCell ref="B15:C15"/>
    <mergeCell ref="B16:C16"/>
  </mergeCells>
  <phoneticPr fontId="3"/>
  <printOptions horizontalCentered="1"/>
  <pageMargins left="0.39370078740157483" right="0.39370078740157483" top="0.27559055118110237" bottom="0.27559055118110237" header="0.31496062992125984" footer="0.31496062992125984"/>
  <pageSetup paperSize="9" scale="71" orientation="portrait" r:id="rId1"/>
  <headerFooter>
    <oddHeader>&amp;RNo1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1" r:id="rId4" name="Check Box 21">
              <controlPr defaultSize="0" autoFill="0" autoLine="0" autoPict="0">
                <anchor moveWithCells="1">
                  <from>
                    <xdr:col>21</xdr:col>
                    <xdr:colOff>38100</xdr:colOff>
                    <xdr:row>4</xdr:row>
                    <xdr:rowOff>38100</xdr:rowOff>
                  </from>
                  <to>
                    <xdr:col>21</xdr:col>
                    <xdr:colOff>266700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5" name="Check Box 22">
              <controlPr defaultSize="0" autoFill="0" autoLine="0" autoPict="0">
                <anchor moveWithCells="1">
                  <from>
                    <xdr:col>23</xdr:col>
                    <xdr:colOff>259080</xdr:colOff>
                    <xdr:row>4</xdr:row>
                    <xdr:rowOff>38100</xdr:rowOff>
                  </from>
                  <to>
                    <xdr:col>24</xdr:col>
                    <xdr:colOff>137160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6" name="Check Box 49">
              <controlPr defaultSize="0" autoFill="0" autoLine="0" autoPict="0">
                <anchor moveWithCells="1">
                  <from>
                    <xdr:col>5</xdr:col>
                    <xdr:colOff>114300</xdr:colOff>
                    <xdr:row>23</xdr:row>
                    <xdr:rowOff>38100</xdr:rowOff>
                  </from>
                  <to>
                    <xdr:col>5</xdr:col>
                    <xdr:colOff>335280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0" r:id="rId7" name="Check Box 50">
              <controlPr defaultSize="0" autoFill="0" autoLine="0" autoPict="0">
                <anchor moveWithCells="1">
                  <from>
                    <xdr:col>5</xdr:col>
                    <xdr:colOff>114300</xdr:colOff>
                    <xdr:row>24</xdr:row>
                    <xdr:rowOff>38100</xdr:rowOff>
                  </from>
                  <to>
                    <xdr:col>5</xdr:col>
                    <xdr:colOff>335280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1" r:id="rId8" name="Check Box 51">
              <controlPr defaultSize="0" autoFill="0" autoLine="0" autoPict="0">
                <anchor moveWithCells="1">
                  <from>
                    <xdr:col>5</xdr:col>
                    <xdr:colOff>114300</xdr:colOff>
                    <xdr:row>25</xdr:row>
                    <xdr:rowOff>38100</xdr:rowOff>
                  </from>
                  <to>
                    <xdr:col>5</xdr:col>
                    <xdr:colOff>335280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2" r:id="rId9" name="Check Box 52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38100</xdr:rowOff>
                  </from>
                  <to>
                    <xdr:col>5</xdr:col>
                    <xdr:colOff>335280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3" r:id="rId10" name="Check Box 53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38100</xdr:rowOff>
                  </from>
                  <to>
                    <xdr:col>5</xdr:col>
                    <xdr:colOff>335280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4" r:id="rId11" name="Check Box 54">
              <controlPr defaultSize="0" autoFill="0" autoLine="0" autoPict="0">
                <anchor moveWithCells="1">
                  <from>
                    <xdr:col>5</xdr:col>
                    <xdr:colOff>114300</xdr:colOff>
                    <xdr:row>28</xdr:row>
                    <xdr:rowOff>38100</xdr:rowOff>
                  </from>
                  <to>
                    <xdr:col>5</xdr:col>
                    <xdr:colOff>335280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5" r:id="rId12" name="Check Box 55">
              <controlPr defaultSize="0" autoFill="0" autoLine="0" autoPict="0">
                <anchor moveWithCells="1">
                  <from>
                    <xdr:col>5</xdr:col>
                    <xdr:colOff>114300</xdr:colOff>
                    <xdr:row>29</xdr:row>
                    <xdr:rowOff>38100</xdr:rowOff>
                  </from>
                  <to>
                    <xdr:col>5</xdr:col>
                    <xdr:colOff>335280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13" name="Check Box 56">
              <controlPr defaultSize="0" autoFill="0" autoLine="0" autoPict="0">
                <anchor moveWithCells="1">
                  <from>
                    <xdr:col>5</xdr:col>
                    <xdr:colOff>114300</xdr:colOff>
                    <xdr:row>30</xdr:row>
                    <xdr:rowOff>38100</xdr:rowOff>
                  </from>
                  <to>
                    <xdr:col>5</xdr:col>
                    <xdr:colOff>335280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14" name="Check Box 57">
              <controlPr defaultSize="0" autoFill="0" autoLine="0" autoPict="0">
                <anchor moveWithCells="1">
                  <from>
                    <xdr:col>5</xdr:col>
                    <xdr:colOff>114300</xdr:colOff>
                    <xdr:row>31</xdr:row>
                    <xdr:rowOff>38100</xdr:rowOff>
                  </from>
                  <to>
                    <xdr:col>5</xdr:col>
                    <xdr:colOff>335280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15" name="Check Box 58">
              <controlPr defaultSize="0" autoFill="0" autoLine="0" autoPict="0">
                <anchor moveWithCells="1">
                  <from>
                    <xdr:col>5</xdr:col>
                    <xdr:colOff>114300</xdr:colOff>
                    <xdr:row>32</xdr:row>
                    <xdr:rowOff>38100</xdr:rowOff>
                  </from>
                  <to>
                    <xdr:col>5</xdr:col>
                    <xdr:colOff>335280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16" name="Check Box 59">
              <controlPr defaultSize="0" autoFill="0" autoLine="0" autoPict="0">
                <anchor moveWithCells="1">
                  <from>
                    <xdr:col>5</xdr:col>
                    <xdr:colOff>114300</xdr:colOff>
                    <xdr:row>38</xdr:row>
                    <xdr:rowOff>38100</xdr:rowOff>
                  </from>
                  <to>
                    <xdr:col>5</xdr:col>
                    <xdr:colOff>335280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0" r:id="rId17" name="Check Box 60">
              <controlPr defaultSize="0" autoFill="0" autoLine="0" autoPict="0">
                <anchor moveWithCells="1">
                  <from>
                    <xdr:col>5</xdr:col>
                    <xdr:colOff>114300</xdr:colOff>
                    <xdr:row>39</xdr:row>
                    <xdr:rowOff>38100</xdr:rowOff>
                  </from>
                  <to>
                    <xdr:col>5</xdr:col>
                    <xdr:colOff>335280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18" name="Check Box 61">
              <controlPr defaultSize="0" autoFill="0" autoLine="0" autoPict="0">
                <anchor moveWithCells="1">
                  <from>
                    <xdr:col>5</xdr:col>
                    <xdr:colOff>114300</xdr:colOff>
                    <xdr:row>40</xdr:row>
                    <xdr:rowOff>38100</xdr:rowOff>
                  </from>
                  <to>
                    <xdr:col>5</xdr:col>
                    <xdr:colOff>335280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2" r:id="rId19" name="Check Box 62">
              <controlPr defaultSize="0" autoFill="0" autoLine="0" autoPict="0">
                <anchor moveWithCells="1">
                  <from>
                    <xdr:col>5</xdr:col>
                    <xdr:colOff>114300</xdr:colOff>
                    <xdr:row>41</xdr:row>
                    <xdr:rowOff>38100</xdr:rowOff>
                  </from>
                  <to>
                    <xdr:col>5</xdr:col>
                    <xdr:colOff>335280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3" r:id="rId20" name="Check Box 63">
              <controlPr defaultSize="0" autoFill="0" autoLine="0" autoPict="0">
                <anchor moveWithCells="1">
                  <from>
                    <xdr:col>5</xdr:col>
                    <xdr:colOff>114300</xdr:colOff>
                    <xdr:row>42</xdr:row>
                    <xdr:rowOff>38100</xdr:rowOff>
                  </from>
                  <to>
                    <xdr:col>5</xdr:col>
                    <xdr:colOff>335280</xdr:colOff>
                    <xdr:row>42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21" name="Check Box 64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38100</xdr:rowOff>
                  </from>
                  <to>
                    <xdr:col>5</xdr:col>
                    <xdr:colOff>335280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22" name="Check Box 65">
              <controlPr defaultSize="0" autoFill="0" autoLine="0" autoPict="0">
                <anchor moveWithCells="1">
                  <from>
                    <xdr:col>5</xdr:col>
                    <xdr:colOff>114300</xdr:colOff>
                    <xdr:row>34</xdr:row>
                    <xdr:rowOff>38100</xdr:rowOff>
                  </from>
                  <to>
                    <xdr:col>5</xdr:col>
                    <xdr:colOff>335280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23" name="Check Box 66">
              <controlPr defaultSize="0" autoFill="0" autoLine="0" autoPict="0">
                <anchor moveWithCells="1">
                  <from>
                    <xdr:col>5</xdr:col>
                    <xdr:colOff>114300</xdr:colOff>
                    <xdr:row>35</xdr:row>
                    <xdr:rowOff>38100</xdr:rowOff>
                  </from>
                  <to>
                    <xdr:col>5</xdr:col>
                    <xdr:colOff>335280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24" name="Check Box 67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38100</xdr:rowOff>
                  </from>
                  <to>
                    <xdr:col>5</xdr:col>
                    <xdr:colOff>335280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25" name="Check Box 68">
              <controlPr defaultSize="0" autoFill="0" autoLine="0" autoPict="0">
                <anchor moveWithCells="1">
                  <from>
                    <xdr:col>5</xdr:col>
                    <xdr:colOff>114300</xdr:colOff>
                    <xdr:row>37</xdr:row>
                    <xdr:rowOff>38100</xdr:rowOff>
                  </from>
                  <to>
                    <xdr:col>5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AA48"/>
  <sheetViews>
    <sheetView view="pageBreakPreview" zoomScaleNormal="100" zoomScaleSheetLayoutView="100" workbookViewId="0">
      <selection activeCell="O7" sqref="O7"/>
    </sheetView>
  </sheetViews>
  <sheetFormatPr defaultColWidth="5.3984375" defaultRowHeight="24" customHeight="1" x14ac:dyDescent="0.45"/>
  <cols>
    <col min="1" max="6" width="5.3984375" style="1"/>
    <col min="7" max="25" width="4.5" style="1" customWidth="1"/>
    <col min="26" max="26" width="4.69921875" style="1" customWidth="1"/>
    <col min="27" max="27" width="5.3984375" style="1" customWidth="1"/>
    <col min="28" max="16384" width="5.3984375" style="1"/>
  </cols>
  <sheetData>
    <row r="1" spans="1:27" ht="24.75" customHeight="1" x14ac:dyDescent="0.45">
      <c r="A1" s="223" t="str">
        <f>IF(参加申込書No1!A1="","",参加申込書No1!A1)</f>
        <v>令和4年度 福岡県高等学校バスケットボール選手権大会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7" ht="24.75" customHeight="1" x14ac:dyDescent="0.45">
      <c r="A2" s="224" t="str">
        <f>IF(参加申込書No1!A2="","",参加申込書No1!A2)</f>
        <v>（兼　ウインターカップ2022 令和4年度 第75回全国高等学校バスケットボール選手権大会・福岡県予選）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1:27" ht="24.75" hidden="1" customHeight="1" x14ac:dyDescent="0.45">
      <c r="A3" s="35" t="e">
        <f>IF(#REF!="","",#REF!)</f>
        <v>#REF!</v>
      </c>
    </row>
    <row r="4" spans="1:27" ht="24" customHeight="1" x14ac:dyDescent="0.45">
      <c r="A4" s="225" t="s">
        <v>175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24" customHeight="1" x14ac:dyDescent="0.45">
      <c r="A5" s="95" t="s">
        <v>0</v>
      </c>
      <c r="B5" s="95"/>
      <c r="C5" s="228"/>
      <c r="D5" s="228" t="str">
        <f>IF(参加申込書No1!G5="","",参加申込書No1!G5)</f>
        <v/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 t="s">
        <v>214</v>
      </c>
      <c r="R5" s="233"/>
      <c r="S5" s="233"/>
      <c r="T5" s="226"/>
      <c r="U5" s="226" t="s">
        <v>8</v>
      </c>
      <c r="V5" s="95"/>
      <c r="W5" s="95"/>
      <c r="X5" s="95"/>
      <c r="Y5" s="95"/>
    </row>
    <row r="6" spans="1:27" ht="24" customHeight="1" x14ac:dyDescent="0.45">
      <c r="A6" s="229" t="s">
        <v>176</v>
      </c>
      <c r="B6" s="229"/>
      <c r="C6" s="229"/>
      <c r="D6" s="227" t="s">
        <v>195</v>
      </c>
      <c r="E6" s="227"/>
      <c r="F6" s="227"/>
      <c r="G6" s="227"/>
      <c r="H6" s="227"/>
      <c r="I6" s="227"/>
      <c r="J6" s="227"/>
      <c r="K6" s="227"/>
      <c r="L6" s="227"/>
      <c r="M6" s="231" t="s">
        <v>177</v>
      </c>
      <c r="N6" s="232"/>
      <c r="O6" s="230" t="e">
        <f>IF('❷健康CS(チーム用)'!P6:Z6="","",'❷健康CS(チーム用)'!P6:Z6)</f>
        <v>#VALUE!</v>
      </c>
      <c r="P6" s="230"/>
      <c r="Q6" s="230"/>
      <c r="R6" s="230"/>
      <c r="S6" s="230"/>
      <c r="T6" s="230"/>
      <c r="U6" s="95"/>
      <c r="V6" s="95"/>
      <c r="W6" s="95"/>
      <c r="X6" s="95"/>
      <c r="Y6" s="95"/>
    </row>
    <row r="7" spans="1:27" ht="24" customHeight="1" x14ac:dyDescent="0.45">
      <c r="A7" s="1" t="s">
        <v>181</v>
      </c>
    </row>
    <row r="8" spans="1:27" ht="24" customHeight="1" x14ac:dyDescent="0.45">
      <c r="A8" s="1" t="s">
        <v>182</v>
      </c>
    </row>
    <row r="9" spans="1:27" ht="10.5" customHeight="1" x14ac:dyDescent="0.45">
      <c r="A9" s="95" t="s">
        <v>32</v>
      </c>
      <c r="B9" s="95"/>
      <c r="C9" s="95" t="s">
        <v>33</v>
      </c>
      <c r="D9" s="95"/>
      <c r="E9" s="95"/>
      <c r="F9" s="42" t="s">
        <v>184</v>
      </c>
      <c r="G9" s="258">
        <f>IF('❷健康CS(チーム用)'!H10="","",'❷健康CS(チーム用)'!H10)</f>
        <v>44682</v>
      </c>
      <c r="H9" s="247">
        <f>IF('❷健康CS(チーム用)'!I10="","",'❷健康CS(チーム用)'!I10)</f>
        <v>44681</v>
      </c>
      <c r="I9" s="247">
        <f>IF('❷健康CS(チーム用)'!J10="","",'❷健康CS(チーム用)'!J10)</f>
        <v>44680</v>
      </c>
      <c r="J9" s="247">
        <f>IF('❷健康CS(チーム用)'!K10="","",'❷健康CS(チーム用)'!K10)</f>
        <v>44679</v>
      </c>
      <c r="K9" s="247">
        <f>IF('❷健康CS(チーム用)'!L10="","",'❷健康CS(チーム用)'!L10)</f>
        <v>44678</v>
      </c>
      <c r="L9" s="247">
        <f>IF('❷健康CS(チーム用)'!M10="","",'❷健康CS(チーム用)'!M10)</f>
        <v>44677</v>
      </c>
      <c r="M9" s="247">
        <f>IF('❷健康CS(チーム用)'!N10="","",'❷健康CS(チーム用)'!N10)</f>
        <v>44676</v>
      </c>
      <c r="N9" s="247">
        <f>IF('❷健康CS(チーム用)'!O10="","",'❷健康CS(チーム用)'!O10)</f>
        <v>44675</v>
      </c>
      <c r="O9" s="247">
        <f>IF('❷健康CS(チーム用)'!P10="","",'❷健康CS(チーム用)'!P10)</f>
        <v>44674</v>
      </c>
      <c r="P9" s="247">
        <f>IF('❷健康CS(チーム用)'!Q10="","",'❷健康CS(チーム用)'!Q10)</f>
        <v>44673</v>
      </c>
      <c r="Q9" s="247">
        <f>IF('❷健康CS(チーム用)'!R10="","",'❷健康CS(チーム用)'!R10)</f>
        <v>44672</v>
      </c>
      <c r="R9" s="247">
        <f>IF('❷健康CS(チーム用)'!S10="","",'❷健康CS(チーム用)'!S10)</f>
        <v>44671</v>
      </c>
      <c r="S9" s="247">
        <f>IF('❷健康CS(チーム用)'!T10="","",'❷健康CS(チーム用)'!T10)</f>
        <v>44670</v>
      </c>
      <c r="T9" s="247">
        <f>IF('❷健康CS(チーム用)'!U10="","",'❷健康CS(チーム用)'!U10)</f>
        <v>44669</v>
      </c>
      <c r="U9" s="247">
        <f>IF('❷健康CS(チーム用)'!V10="","",'❷健康CS(チーム用)'!V10)</f>
        <v>44668</v>
      </c>
      <c r="V9" s="247">
        <f>IF('❷健康CS(チーム用)'!W10="","",'❷健康CS(チーム用)'!W10)</f>
        <v>44667</v>
      </c>
      <c r="W9" s="247">
        <f>IF('❷健康CS(チーム用)'!X10="","",'❷健康CS(チーム用)'!X10)</f>
        <v>44666</v>
      </c>
      <c r="X9" s="247">
        <f>IF('❷健康CS(チーム用)'!Y10="","",'❷健康CS(チーム用)'!Y10)</f>
        <v>44665</v>
      </c>
      <c r="Y9" s="247">
        <f>IF('❷健康CS(チーム用)'!Z10="","",'❷健康CS(チーム用)'!Z10)</f>
        <v>44664</v>
      </c>
    </row>
    <row r="10" spans="1:27" ht="10.5" customHeight="1" x14ac:dyDescent="0.45">
      <c r="A10" s="95"/>
      <c r="B10" s="95"/>
      <c r="C10" s="95"/>
      <c r="D10" s="95"/>
      <c r="E10" s="95"/>
      <c r="F10" s="43" t="s">
        <v>185</v>
      </c>
      <c r="G10" s="259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</row>
    <row r="11" spans="1:27" ht="10.5" customHeight="1" x14ac:dyDescent="0.45">
      <c r="A11" s="95"/>
      <c r="B11" s="95"/>
      <c r="C11" s="95"/>
      <c r="D11" s="95"/>
      <c r="E11" s="95"/>
      <c r="F11" s="44" t="s">
        <v>186</v>
      </c>
      <c r="G11" s="45" t="str">
        <f>IF('❷健康CS(チーム用)'!H12="","",'❷健康CS(チーム用)'!H12)</f>
        <v>日</v>
      </c>
      <c r="H11" s="46" t="str">
        <f>IF('❷健康CS(チーム用)'!I12="","",'❷健康CS(チーム用)'!I12)</f>
        <v>土</v>
      </c>
      <c r="I11" s="46" t="str">
        <f>IF('❷健康CS(チーム用)'!J12="","",'❷健康CS(チーム用)'!J12)</f>
        <v>金</v>
      </c>
      <c r="J11" s="46" t="str">
        <f>IF('❷健康CS(チーム用)'!K12="","",'❷健康CS(チーム用)'!K12)</f>
        <v>木</v>
      </c>
      <c r="K11" s="46" t="str">
        <f>IF('❷健康CS(チーム用)'!L12="","",'❷健康CS(チーム用)'!L12)</f>
        <v>水</v>
      </c>
      <c r="L11" s="46" t="str">
        <f>IF('❷健康CS(チーム用)'!M12="","",'❷健康CS(チーム用)'!M12)</f>
        <v>火</v>
      </c>
      <c r="M11" s="46" t="str">
        <f>IF('❷健康CS(チーム用)'!N12="","",'❷健康CS(チーム用)'!N12)</f>
        <v>月</v>
      </c>
      <c r="N11" s="46" t="str">
        <f>IF('❷健康CS(チーム用)'!O12="","",'❷健康CS(チーム用)'!O12)</f>
        <v>日</v>
      </c>
      <c r="O11" s="46" t="str">
        <f>IF('❷健康CS(チーム用)'!P12="","",'❷健康CS(チーム用)'!P12)</f>
        <v>土</v>
      </c>
      <c r="P11" s="46" t="str">
        <f>IF('❷健康CS(チーム用)'!Q12="","",'❷健康CS(チーム用)'!Q12)</f>
        <v>金</v>
      </c>
      <c r="Q11" s="46" t="str">
        <f>IF('❷健康CS(チーム用)'!R12="","",'❷健康CS(チーム用)'!R12)</f>
        <v>木</v>
      </c>
      <c r="R11" s="46" t="str">
        <f>IF('❷健康CS(チーム用)'!S12="","",'❷健康CS(チーム用)'!S12)</f>
        <v>水</v>
      </c>
      <c r="S11" s="46" t="str">
        <f>IF('❷健康CS(チーム用)'!T12="","",'❷健康CS(チーム用)'!T12)</f>
        <v>火</v>
      </c>
      <c r="T11" s="46" t="str">
        <f>IF('❷健康CS(チーム用)'!U12="","",'❷健康CS(チーム用)'!U12)</f>
        <v>月</v>
      </c>
      <c r="U11" s="46" t="str">
        <f>IF('❷健康CS(チーム用)'!V12="","",'❷健康CS(チーム用)'!V12)</f>
        <v>日</v>
      </c>
      <c r="V11" s="46" t="str">
        <f>IF('❷健康CS(チーム用)'!W12="","",'❷健康CS(チーム用)'!W12)</f>
        <v>土</v>
      </c>
      <c r="W11" s="46" t="str">
        <f>IF('❷健康CS(チーム用)'!X12="","",'❷健康CS(チーム用)'!X12)</f>
        <v>金</v>
      </c>
      <c r="X11" s="46" t="str">
        <f>IF('❷健康CS(チーム用)'!Y12="","",'❷健康CS(チーム用)'!Y12)</f>
        <v>木</v>
      </c>
      <c r="Y11" s="47" t="str">
        <f>IF('❷健康CS(チーム用)'!Z12="","",'❷健康CS(チーム用)'!Z12)</f>
        <v>水</v>
      </c>
      <c r="Z11" s="218"/>
      <c r="AA11" s="218"/>
    </row>
    <row r="12" spans="1:27" ht="24" customHeight="1" x14ac:dyDescent="0.45">
      <c r="A12" s="34" t="s">
        <v>178</v>
      </c>
      <c r="B12" s="255" t="s">
        <v>197</v>
      </c>
      <c r="C12" s="256"/>
      <c r="D12" s="256"/>
      <c r="E12" s="257"/>
      <c r="F12" s="41" t="s">
        <v>5</v>
      </c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7" ht="24" customHeight="1" x14ac:dyDescent="0.45">
      <c r="A13" s="82">
        <v>21</v>
      </c>
      <c r="B13" s="215" t="str">
        <f>IF(貼付!AA24="","",貼付!P24&amp;"　"&amp;貼付!Q24)</f>
        <v/>
      </c>
      <c r="C13" s="216"/>
      <c r="D13" s="217"/>
      <c r="E13" s="56"/>
      <c r="F13" s="41" t="str">
        <f>IF(貼付!AA24="","",貼付!AA24)</f>
        <v/>
      </c>
      <c r="G13" s="39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7" ht="24" customHeight="1" x14ac:dyDescent="0.45">
      <c r="A14" s="82">
        <v>22</v>
      </c>
      <c r="B14" s="215" t="str">
        <f>IF(貼付!AA25="","",貼付!P25&amp;"　"&amp;貼付!Q25)</f>
        <v/>
      </c>
      <c r="C14" s="216"/>
      <c r="D14" s="217"/>
      <c r="E14" s="56"/>
      <c r="F14" s="41" t="str">
        <f>IF(貼付!AA25="","",貼付!AA25)</f>
        <v/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7" ht="24" customHeight="1" x14ac:dyDescent="0.45">
      <c r="A15" s="82">
        <v>23</v>
      </c>
      <c r="B15" s="215" t="str">
        <f>IF(貼付!AA26="","",貼付!P26&amp;"　"&amp;貼付!Q26)</f>
        <v/>
      </c>
      <c r="C15" s="216"/>
      <c r="D15" s="217"/>
      <c r="E15" s="56"/>
      <c r="F15" s="41" t="str">
        <f>IF(貼付!AA26="","",貼付!AA26)</f>
        <v/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7" ht="24" customHeight="1" x14ac:dyDescent="0.45">
      <c r="A16" s="82">
        <v>24</v>
      </c>
      <c r="B16" s="215" t="str">
        <f>IF(貼付!AA27="","",貼付!P27&amp;"　"&amp;貼付!Q27)</f>
        <v/>
      </c>
      <c r="C16" s="216"/>
      <c r="D16" s="217"/>
      <c r="E16" s="56"/>
      <c r="F16" s="41" t="str">
        <f>IF(貼付!AA27="","",貼付!AA27)</f>
        <v/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ht="24" customHeight="1" x14ac:dyDescent="0.45">
      <c r="A17" s="82">
        <v>25</v>
      </c>
      <c r="B17" s="215" t="str">
        <f>IF(貼付!AA28="","",貼付!P28&amp;"　"&amp;貼付!Q28)</f>
        <v/>
      </c>
      <c r="C17" s="216"/>
      <c r="D17" s="217"/>
      <c r="E17" s="56"/>
      <c r="F17" s="41" t="str">
        <f>IF(貼付!AA28="","",貼付!AA28)</f>
        <v/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ht="24" customHeight="1" x14ac:dyDescent="0.45">
      <c r="A18" s="82">
        <v>26</v>
      </c>
      <c r="B18" s="215" t="str">
        <f>IF(貼付!AA29="","",貼付!P29&amp;"　"&amp;貼付!Q29)</f>
        <v/>
      </c>
      <c r="C18" s="216"/>
      <c r="D18" s="217"/>
      <c r="E18" s="56"/>
      <c r="F18" s="41" t="str">
        <f>IF(貼付!AA29="","",貼付!AA29)</f>
        <v/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ht="24" customHeight="1" x14ac:dyDescent="0.45">
      <c r="A19" s="82">
        <v>27</v>
      </c>
      <c r="B19" s="215" t="str">
        <f>IF(貼付!AA30="","",貼付!P30&amp;"　"&amp;貼付!Q30)</f>
        <v/>
      </c>
      <c r="C19" s="216"/>
      <c r="D19" s="217"/>
      <c r="E19" s="56"/>
      <c r="F19" s="41" t="str">
        <f>IF(貼付!AA30="","",貼付!AA30)</f>
        <v/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ht="24" customHeight="1" x14ac:dyDescent="0.45">
      <c r="A20" s="82">
        <v>28</v>
      </c>
      <c r="B20" s="215" t="str">
        <f>IF(貼付!AA31="","",貼付!P31&amp;"　"&amp;貼付!Q31)</f>
        <v/>
      </c>
      <c r="C20" s="216"/>
      <c r="D20" s="217"/>
      <c r="E20" s="56"/>
      <c r="F20" s="41" t="str">
        <f>IF(貼付!AA31="","",貼付!AA31)</f>
        <v/>
      </c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ht="24" customHeight="1" x14ac:dyDescent="0.45">
      <c r="A21" s="82">
        <v>29</v>
      </c>
      <c r="B21" s="215" t="str">
        <f>IF(貼付!AA32="","",貼付!P32&amp;"　"&amp;貼付!Q32)</f>
        <v/>
      </c>
      <c r="C21" s="216"/>
      <c r="D21" s="217"/>
      <c r="E21" s="56"/>
      <c r="F21" s="41" t="str">
        <f>IF(貼付!AA32="","",貼付!AA32)</f>
        <v/>
      </c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24" customHeight="1" x14ac:dyDescent="0.45">
      <c r="A22" s="82">
        <v>30</v>
      </c>
      <c r="B22" s="215" t="str">
        <f>IF(貼付!AA33="","",貼付!P33&amp;"　"&amp;貼付!Q33)</f>
        <v/>
      </c>
      <c r="C22" s="216"/>
      <c r="D22" s="217"/>
      <c r="E22" s="56"/>
      <c r="F22" s="41" t="str">
        <f>IF(貼付!AA33="","",貼付!AA33)</f>
        <v/>
      </c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1:25" ht="24" customHeight="1" x14ac:dyDescent="0.45">
      <c r="A23" s="82">
        <v>31</v>
      </c>
      <c r="B23" s="215" t="str">
        <f>IF(貼付!AA34="","",貼付!P34&amp;"　"&amp;貼付!Q34)</f>
        <v/>
      </c>
      <c r="C23" s="216"/>
      <c r="D23" s="217"/>
      <c r="E23" s="56"/>
      <c r="F23" s="41" t="str">
        <f>IF(貼付!AA34="","",貼付!AA34)</f>
        <v/>
      </c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 ht="24" customHeight="1" x14ac:dyDescent="0.45">
      <c r="A24" s="82">
        <v>32</v>
      </c>
      <c r="B24" s="215" t="str">
        <f>IF(貼付!AA35="","",貼付!P35&amp;"　"&amp;貼付!Q35)</f>
        <v/>
      </c>
      <c r="C24" s="216"/>
      <c r="D24" s="217"/>
      <c r="E24" s="56"/>
      <c r="F24" s="41" t="str">
        <f>IF(貼付!AA35="","",貼付!AA35)</f>
        <v/>
      </c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 ht="24" customHeight="1" x14ac:dyDescent="0.45">
      <c r="A25" s="82">
        <v>33</v>
      </c>
      <c r="B25" s="215" t="str">
        <f>IF(貼付!AA36="","",貼付!P36&amp;"　"&amp;貼付!Q36)</f>
        <v/>
      </c>
      <c r="C25" s="216"/>
      <c r="D25" s="217"/>
      <c r="E25" s="56"/>
      <c r="F25" s="41" t="str">
        <f>IF(貼付!AA36="","",貼付!AA36)</f>
        <v/>
      </c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ht="24" customHeight="1" x14ac:dyDescent="0.45">
      <c r="A26" s="82">
        <v>34</v>
      </c>
      <c r="B26" s="215" t="str">
        <f>IF(貼付!AA37="","",貼付!P37&amp;"　"&amp;貼付!Q37)</f>
        <v/>
      </c>
      <c r="C26" s="216"/>
      <c r="D26" s="217"/>
      <c r="E26" s="56"/>
      <c r="F26" s="41" t="str">
        <f>IF(貼付!AA37="","",貼付!AA37)</f>
        <v/>
      </c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24" customHeight="1" x14ac:dyDescent="0.45">
      <c r="A27" s="82">
        <v>35</v>
      </c>
      <c r="B27" s="215" t="str">
        <f>IF(貼付!AA38="","",貼付!P38&amp;"　"&amp;貼付!Q38)</f>
        <v/>
      </c>
      <c r="C27" s="216"/>
      <c r="D27" s="217"/>
      <c r="E27" s="56"/>
      <c r="F27" s="41" t="str">
        <f>IF(貼付!AA38="","",貼付!AA38)</f>
        <v/>
      </c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1:25" ht="24" customHeight="1" x14ac:dyDescent="0.45">
      <c r="A28" s="82">
        <v>36</v>
      </c>
      <c r="B28" s="215" t="str">
        <f>IF(貼付!AA39="","",貼付!P39&amp;"　"&amp;貼付!Q39)</f>
        <v/>
      </c>
      <c r="C28" s="216"/>
      <c r="D28" s="217"/>
      <c r="E28" s="56"/>
      <c r="F28" s="41" t="str">
        <f>IF(貼付!AA39="","",貼付!AA39)</f>
        <v/>
      </c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24" customHeight="1" x14ac:dyDescent="0.45">
      <c r="A29" s="82">
        <v>37</v>
      </c>
      <c r="B29" s="215" t="str">
        <f>IF(貼付!AA40="","",貼付!P40&amp;"　"&amp;貼付!Q40)</f>
        <v/>
      </c>
      <c r="C29" s="216"/>
      <c r="D29" s="217"/>
      <c r="E29" s="56"/>
      <c r="F29" s="41" t="str">
        <f>IF(貼付!AA40="","",貼付!AA40)</f>
        <v/>
      </c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ht="24" customHeight="1" x14ac:dyDescent="0.45">
      <c r="A30" s="82">
        <v>38</v>
      </c>
      <c r="B30" s="215" t="str">
        <f>IF(貼付!AA41="","",貼付!P41&amp;"　"&amp;貼付!Q41)</f>
        <v/>
      </c>
      <c r="C30" s="216"/>
      <c r="D30" s="217"/>
      <c r="E30" s="56"/>
      <c r="F30" s="41" t="str">
        <f>IF(貼付!AA41="","",貼付!AA41)</f>
        <v/>
      </c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</row>
    <row r="31" spans="1:25" ht="24" customHeight="1" x14ac:dyDescent="0.45">
      <c r="A31" s="82">
        <v>39</v>
      </c>
      <c r="B31" s="215" t="str">
        <f>IF(貼付!AA42="","",貼付!P42&amp;"　"&amp;貼付!Q42)</f>
        <v/>
      </c>
      <c r="C31" s="216"/>
      <c r="D31" s="217"/>
      <c r="E31" s="56"/>
      <c r="F31" s="41" t="str">
        <f>IF(貼付!AA42="","",貼付!AA42)</f>
        <v/>
      </c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ht="24" customHeight="1" x14ac:dyDescent="0.45">
      <c r="A32" s="82">
        <v>40</v>
      </c>
      <c r="B32" s="215" t="str">
        <f>IF(貼付!AA43="","",貼付!P43&amp;"　"&amp;貼付!Q43)</f>
        <v/>
      </c>
      <c r="C32" s="216"/>
      <c r="D32" s="217"/>
      <c r="E32" s="56"/>
      <c r="F32" s="41" t="str">
        <f>IF(貼付!AA43="","",貼付!AA43)</f>
        <v/>
      </c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24" customHeight="1" x14ac:dyDescent="0.45">
      <c r="A33" s="82">
        <v>41</v>
      </c>
      <c r="B33" s="215" t="str">
        <f>IF(貼付!AA44="","",貼付!P44&amp;"　"&amp;貼付!Q44)</f>
        <v/>
      </c>
      <c r="C33" s="216"/>
      <c r="D33" s="217"/>
      <c r="E33" s="56"/>
      <c r="F33" s="41" t="str">
        <f>IF(貼付!AA44="","",貼付!AA44)</f>
        <v/>
      </c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</row>
    <row r="34" spans="1:25" ht="24" customHeight="1" x14ac:dyDescent="0.45">
      <c r="A34" s="82">
        <v>42</v>
      </c>
      <c r="B34" s="215" t="str">
        <f>IF(貼付!AA45="","",貼付!P45&amp;"　"&amp;貼付!Q45)</f>
        <v/>
      </c>
      <c r="C34" s="216"/>
      <c r="D34" s="217"/>
      <c r="E34" s="56"/>
      <c r="F34" s="41" t="str">
        <f>IF(貼付!AA45="","",貼付!AA45)</f>
        <v/>
      </c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24" customHeight="1" x14ac:dyDescent="0.45">
      <c r="A35" s="82">
        <v>43</v>
      </c>
      <c r="B35" s="215" t="str">
        <f>IF(貼付!AA46="","",貼付!P46&amp;"　"&amp;貼付!Q46)</f>
        <v/>
      </c>
      <c r="C35" s="216"/>
      <c r="D35" s="217"/>
      <c r="E35" s="56"/>
      <c r="F35" s="41" t="str">
        <f>IF(貼付!AA46="","",貼付!AA46)</f>
        <v/>
      </c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24" customHeight="1" x14ac:dyDescent="0.45">
      <c r="A36" s="82">
        <v>44</v>
      </c>
      <c r="B36" s="215" t="str">
        <f>IF(貼付!AA47="","",貼付!P47&amp;"　"&amp;貼付!Q47)</f>
        <v/>
      </c>
      <c r="C36" s="216"/>
      <c r="D36" s="217"/>
      <c r="E36" s="56"/>
      <c r="F36" s="41" t="str">
        <f>IF(貼付!AA47="","",貼付!AA47)</f>
        <v/>
      </c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ht="24" customHeight="1" x14ac:dyDescent="0.45">
      <c r="A37" s="82">
        <v>45</v>
      </c>
      <c r="B37" s="215" t="str">
        <f>IF(貼付!AA48="","",貼付!P48&amp;"　"&amp;貼付!Q48)</f>
        <v/>
      </c>
      <c r="C37" s="216"/>
      <c r="D37" s="217"/>
      <c r="E37" s="56"/>
      <c r="F37" s="41" t="str">
        <f>IF(貼付!AA48="","",貼付!AA48)</f>
        <v/>
      </c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24" customHeight="1" x14ac:dyDescent="0.45">
      <c r="A38" s="82">
        <v>46</v>
      </c>
      <c r="B38" s="215" t="str">
        <f>IF(貼付!AA49="","",貼付!P49&amp;"　"&amp;貼付!Q49)</f>
        <v/>
      </c>
      <c r="C38" s="216"/>
      <c r="D38" s="217"/>
      <c r="E38" s="56"/>
      <c r="F38" s="41" t="str">
        <f>IF(貼付!AA49="","",貼付!AA49)</f>
        <v/>
      </c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1:25" ht="24" customHeight="1" x14ac:dyDescent="0.45">
      <c r="A39" s="82">
        <v>47</v>
      </c>
      <c r="B39" s="215" t="str">
        <f>IF(貼付!AA50="","",貼付!P50&amp;"　"&amp;貼付!Q50)</f>
        <v/>
      </c>
      <c r="C39" s="216"/>
      <c r="D39" s="217"/>
      <c r="E39" s="56"/>
      <c r="F39" s="41" t="str">
        <f>IF(貼付!AA50="","",貼付!AA50)</f>
        <v/>
      </c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24" customHeight="1" x14ac:dyDescent="0.45">
      <c r="A40" s="82">
        <v>48</v>
      </c>
      <c r="B40" s="215" t="str">
        <f>IF(貼付!AA51="","",貼付!P51&amp;"　"&amp;貼付!Q51)</f>
        <v/>
      </c>
      <c r="C40" s="216"/>
      <c r="D40" s="217"/>
      <c r="E40" s="56"/>
      <c r="F40" s="41" t="str">
        <f>IF(貼付!AA51="","",貼付!AA51)</f>
        <v/>
      </c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24" customHeight="1" x14ac:dyDescent="0.45">
      <c r="A41" s="82">
        <v>49</v>
      </c>
      <c r="B41" s="215" t="str">
        <f>IF(貼付!AA52="","",貼付!P52&amp;"　"&amp;貼付!Q52)</f>
        <v/>
      </c>
      <c r="C41" s="216"/>
      <c r="D41" s="217"/>
      <c r="E41" s="56"/>
      <c r="F41" s="41" t="str">
        <f>IF(貼付!AA52="","",貼付!AA52)</f>
        <v/>
      </c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24" customHeight="1" thickBot="1" x14ac:dyDescent="0.5">
      <c r="A42" s="82">
        <v>50</v>
      </c>
      <c r="B42" s="215" t="str">
        <f>IF(貼付!AA53="","",貼付!P53&amp;"　"&amp;貼付!Q53)</f>
        <v/>
      </c>
      <c r="C42" s="216"/>
      <c r="D42" s="217"/>
      <c r="E42" s="57"/>
      <c r="F42" s="41" t="str">
        <f>IF(貼付!AA53="","",貼付!AA53)</f>
        <v/>
      </c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0"/>
    </row>
    <row r="43" spans="1:25" ht="24" customHeight="1" thickBot="1" x14ac:dyDescent="0.5">
      <c r="A43" s="33"/>
      <c r="B43" s="33"/>
      <c r="C43" s="241" t="s">
        <v>201</v>
      </c>
      <c r="D43" s="242"/>
      <c r="E43" s="242"/>
      <c r="F43" s="243"/>
      <c r="G43" s="51"/>
      <c r="H43" s="52"/>
      <c r="I43" s="52"/>
      <c r="J43" s="52"/>
      <c r="K43" s="52"/>
      <c r="L43" s="53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" customHeight="1" x14ac:dyDescent="0.45"/>
    <row r="45" spans="1:25" ht="24" customHeight="1" x14ac:dyDescent="0.45">
      <c r="A45" s="234" t="s">
        <v>180</v>
      </c>
      <c r="B45" s="115" t="s">
        <v>191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237"/>
    </row>
    <row r="46" spans="1:25" ht="24" customHeight="1" x14ac:dyDescent="0.45">
      <c r="A46" s="235"/>
      <c r="B46" s="238" t="s">
        <v>192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40"/>
    </row>
    <row r="47" spans="1:25" ht="24" customHeight="1" x14ac:dyDescent="0.45">
      <c r="A47" s="235"/>
      <c r="B47" s="238" t="s">
        <v>194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40"/>
    </row>
    <row r="48" spans="1:25" ht="24" customHeight="1" x14ac:dyDescent="0.45">
      <c r="A48" s="236"/>
      <c r="B48" s="244" t="s">
        <v>193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6"/>
    </row>
  </sheetData>
  <mergeCells count="70">
    <mergeCell ref="U9:U10"/>
    <mergeCell ref="V9:V10"/>
    <mergeCell ref="W9:W10"/>
    <mergeCell ref="X9:X10"/>
    <mergeCell ref="Y9:Y10"/>
    <mergeCell ref="P9:P10"/>
    <mergeCell ref="Q9:Q10"/>
    <mergeCell ref="R9:R10"/>
    <mergeCell ref="S9:S10"/>
    <mergeCell ref="T9:T10"/>
    <mergeCell ref="B40:D40"/>
    <mergeCell ref="B41:D41"/>
    <mergeCell ref="B42:D42"/>
    <mergeCell ref="C43:F43"/>
    <mergeCell ref="A45:A48"/>
    <mergeCell ref="B45:Y45"/>
    <mergeCell ref="B46:Y46"/>
    <mergeCell ref="B47:Y47"/>
    <mergeCell ref="B48:Y48"/>
    <mergeCell ref="B22:D22"/>
    <mergeCell ref="B23:D23"/>
    <mergeCell ref="B24:D24"/>
    <mergeCell ref="B25:D25"/>
    <mergeCell ref="B30:D30"/>
    <mergeCell ref="B31:D31"/>
    <mergeCell ref="B28:D28"/>
    <mergeCell ref="B29:D29"/>
    <mergeCell ref="B39:D39"/>
    <mergeCell ref="B26:D26"/>
    <mergeCell ref="B27:D27"/>
    <mergeCell ref="B32:D32"/>
    <mergeCell ref="B38:D38"/>
    <mergeCell ref="B33:D33"/>
    <mergeCell ref="B34:D34"/>
    <mergeCell ref="B35:D35"/>
    <mergeCell ref="B36:D36"/>
    <mergeCell ref="B37:D37"/>
    <mergeCell ref="B21:D21"/>
    <mergeCell ref="B12:E12"/>
    <mergeCell ref="B13:D13"/>
    <mergeCell ref="B14:D14"/>
    <mergeCell ref="B15:D15"/>
    <mergeCell ref="B16:D16"/>
    <mergeCell ref="B17:D17"/>
    <mergeCell ref="B18:D18"/>
    <mergeCell ref="B19:D19"/>
    <mergeCell ref="B20:D20"/>
    <mergeCell ref="Z11:AA11"/>
    <mergeCell ref="A6:C6"/>
    <mergeCell ref="D6:L6"/>
    <mergeCell ref="M6:N6"/>
    <mergeCell ref="O6:Y6"/>
    <mergeCell ref="A9:B11"/>
    <mergeCell ref="C9:E11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:Y1"/>
    <mergeCell ref="A2:Y2"/>
    <mergeCell ref="A4:Y4"/>
    <mergeCell ref="A5:C5"/>
    <mergeCell ref="U5:Y5"/>
    <mergeCell ref="D5:P5"/>
    <mergeCell ref="Q5:T5"/>
  </mergeCells>
  <phoneticPr fontId="3"/>
  <printOptions horizontalCentered="1"/>
  <pageMargins left="0.39370078740157483" right="0.39370078740157483" top="0.27559055118110237" bottom="0.27559055118110237" header="0.31496062992125984" footer="0.31496062992125984"/>
  <pageSetup paperSize="9" scale="74" orientation="portrait" r:id="rId1"/>
  <headerFooter>
    <oddHeader>&amp;RNo2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335280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4</xdr:row>
                    <xdr:rowOff>38100</xdr:rowOff>
                  </from>
                  <to>
                    <xdr:col>20</xdr:col>
                    <xdr:colOff>266700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22</xdr:col>
                    <xdr:colOff>259080</xdr:colOff>
                    <xdr:row>4</xdr:row>
                    <xdr:rowOff>38100</xdr:rowOff>
                  </from>
                  <to>
                    <xdr:col>23</xdr:col>
                    <xdr:colOff>137160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335280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335280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335280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335280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335280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335280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335280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335280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335280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335280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23</xdr:row>
                    <xdr:rowOff>38100</xdr:rowOff>
                  </from>
                  <to>
                    <xdr:col>4</xdr:col>
                    <xdr:colOff>335280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4</xdr:col>
                    <xdr:colOff>114300</xdr:colOff>
                    <xdr:row>24</xdr:row>
                    <xdr:rowOff>38100</xdr:rowOff>
                  </from>
                  <to>
                    <xdr:col>4</xdr:col>
                    <xdr:colOff>335280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38100</xdr:rowOff>
                  </from>
                  <to>
                    <xdr:col>4</xdr:col>
                    <xdr:colOff>335280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38100</xdr:rowOff>
                  </from>
                  <to>
                    <xdr:col>4</xdr:col>
                    <xdr:colOff>335280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38100</xdr:rowOff>
                  </from>
                  <to>
                    <xdr:col>4</xdr:col>
                    <xdr:colOff>335280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38100</xdr:rowOff>
                  </from>
                  <to>
                    <xdr:col>4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4</xdr:col>
                    <xdr:colOff>114300</xdr:colOff>
                    <xdr:row>39</xdr:row>
                    <xdr:rowOff>38100</xdr:rowOff>
                  </from>
                  <to>
                    <xdr:col>4</xdr:col>
                    <xdr:colOff>335280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>
                <anchor moveWithCells="1">
                  <from>
                    <xdr:col>4</xdr:col>
                    <xdr:colOff>114300</xdr:colOff>
                    <xdr:row>40</xdr:row>
                    <xdr:rowOff>38100</xdr:rowOff>
                  </from>
                  <to>
                    <xdr:col>4</xdr:col>
                    <xdr:colOff>335280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4</xdr:col>
                    <xdr:colOff>114300</xdr:colOff>
                    <xdr:row>41</xdr:row>
                    <xdr:rowOff>38100</xdr:rowOff>
                  </from>
                  <to>
                    <xdr:col>4</xdr:col>
                    <xdr:colOff>335280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4</xdr:col>
                    <xdr:colOff>114300</xdr:colOff>
                    <xdr:row>38</xdr:row>
                    <xdr:rowOff>38100</xdr:rowOff>
                  </from>
                  <to>
                    <xdr:col>4</xdr:col>
                    <xdr:colOff>335280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38100</xdr:rowOff>
                  </from>
                  <to>
                    <xdr:col>4</xdr:col>
                    <xdr:colOff>335280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4</xdr:col>
                    <xdr:colOff>335280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4</xdr:col>
                    <xdr:colOff>335280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38100</xdr:rowOff>
                  </from>
                  <to>
                    <xdr:col>4</xdr:col>
                    <xdr:colOff>335280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defaultSize="0" autoFill="0" autoLine="0" autoPict="0">
                <anchor moveWithCells="1">
                  <from>
                    <xdr:col>4</xdr:col>
                    <xdr:colOff>114300</xdr:colOff>
                    <xdr:row>32</xdr:row>
                    <xdr:rowOff>38100</xdr:rowOff>
                  </from>
                  <to>
                    <xdr:col>4</xdr:col>
                    <xdr:colOff>335280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38100</xdr:rowOff>
                  </from>
                  <to>
                    <xdr:col>4</xdr:col>
                    <xdr:colOff>335280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Check Box 30">
              <controlPr defaultSize="0" autoFill="0" autoLine="0" autoPict="0">
                <anchor moveWithCells="1">
                  <from>
                    <xdr:col>4</xdr:col>
                    <xdr:colOff>114300</xdr:colOff>
                    <xdr:row>34</xdr:row>
                    <xdr:rowOff>38100</xdr:rowOff>
                  </from>
                  <to>
                    <xdr:col>4</xdr:col>
                    <xdr:colOff>335280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38100</xdr:rowOff>
                  </from>
                  <to>
                    <xdr:col>4</xdr:col>
                    <xdr:colOff>335280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Check Box 32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38100</xdr:rowOff>
                  </from>
                  <to>
                    <xdr:col>4</xdr:col>
                    <xdr:colOff>335280</xdr:colOff>
                    <xdr:row>36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AA48"/>
  <sheetViews>
    <sheetView view="pageBreakPreview" zoomScaleNormal="100" zoomScaleSheetLayoutView="100" workbookViewId="0">
      <selection activeCell="B24" sqref="B24:E24"/>
    </sheetView>
  </sheetViews>
  <sheetFormatPr defaultColWidth="5.3984375" defaultRowHeight="24" customHeight="1" x14ac:dyDescent="0.45"/>
  <cols>
    <col min="1" max="6" width="5.3984375" style="1"/>
    <col min="7" max="25" width="4.5" style="1" customWidth="1"/>
    <col min="26" max="26" width="4.69921875" style="1" customWidth="1"/>
    <col min="27" max="27" width="5.3984375" style="1" customWidth="1"/>
    <col min="28" max="16384" width="5.3984375" style="1"/>
  </cols>
  <sheetData>
    <row r="1" spans="1:27" ht="24.75" customHeight="1" x14ac:dyDescent="0.45">
      <c r="A1" s="223" t="str">
        <f>IF(参加申込書No1!A1="","",参加申込書No1!A1)</f>
        <v>令和4年度 福岡県高等学校バスケットボール選手権大会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7" ht="24.75" customHeight="1" x14ac:dyDescent="0.45">
      <c r="A2" s="224" t="str">
        <f>IF(参加申込書No1!A2="","",参加申込書No1!A2)</f>
        <v>（兼　ウインターカップ2022 令和4年度 第75回全国高等学校バスケットボール選手権大会・福岡県予選）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1:27" ht="24.75" hidden="1" customHeight="1" x14ac:dyDescent="0.45">
      <c r="A3" s="35" t="e">
        <f>IF(#REF!="","",#REF!)</f>
        <v>#REF!</v>
      </c>
    </row>
    <row r="4" spans="1:27" ht="24" customHeight="1" x14ac:dyDescent="0.45">
      <c r="A4" s="225" t="s">
        <v>175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24" customHeight="1" x14ac:dyDescent="0.45">
      <c r="A5" s="95" t="s">
        <v>0</v>
      </c>
      <c r="B5" s="95"/>
      <c r="C5" s="228"/>
      <c r="D5" s="228" t="str">
        <f>IF(参加申込書No1!G5="","",参加申込書No1!G5)</f>
        <v/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 t="s">
        <v>214</v>
      </c>
      <c r="R5" s="233"/>
      <c r="S5" s="233"/>
      <c r="T5" s="226"/>
      <c r="U5" s="226" t="s">
        <v>8</v>
      </c>
      <c r="V5" s="95"/>
      <c r="W5" s="95"/>
      <c r="X5" s="95"/>
      <c r="Y5" s="95"/>
    </row>
    <row r="6" spans="1:27" ht="24" customHeight="1" x14ac:dyDescent="0.45">
      <c r="A6" s="229" t="s">
        <v>176</v>
      </c>
      <c r="B6" s="229"/>
      <c r="C6" s="229"/>
      <c r="D6" s="227" t="s">
        <v>195</v>
      </c>
      <c r="E6" s="227"/>
      <c r="F6" s="227"/>
      <c r="G6" s="227"/>
      <c r="H6" s="227"/>
      <c r="I6" s="227"/>
      <c r="J6" s="227"/>
      <c r="K6" s="227"/>
      <c r="L6" s="227"/>
      <c r="M6" s="231" t="s">
        <v>177</v>
      </c>
      <c r="N6" s="232"/>
      <c r="O6" s="230" t="e">
        <f>IF('❷健康CS(チーム用)'!P6:Z6="","",'❷健康CS(チーム用)'!P6:Z6)</f>
        <v>#VALUE!</v>
      </c>
      <c r="P6" s="230"/>
      <c r="Q6" s="230"/>
      <c r="R6" s="230"/>
      <c r="S6" s="230"/>
      <c r="T6" s="230"/>
      <c r="U6" s="95"/>
      <c r="V6" s="95"/>
      <c r="W6" s="95"/>
      <c r="X6" s="95"/>
      <c r="Y6" s="95"/>
    </row>
    <row r="7" spans="1:27" ht="24" customHeight="1" x14ac:dyDescent="0.45">
      <c r="A7" s="1" t="s">
        <v>181</v>
      </c>
    </row>
    <row r="8" spans="1:27" ht="24" customHeight="1" x14ac:dyDescent="0.45">
      <c r="A8" s="1" t="s">
        <v>182</v>
      </c>
    </row>
    <row r="9" spans="1:27" ht="10.5" customHeight="1" x14ac:dyDescent="0.45">
      <c r="A9" s="95" t="s">
        <v>32</v>
      </c>
      <c r="B9" s="95"/>
      <c r="C9" s="95" t="s">
        <v>33</v>
      </c>
      <c r="D9" s="95"/>
      <c r="E9" s="95"/>
      <c r="F9" s="42" t="s">
        <v>184</v>
      </c>
      <c r="G9" s="258">
        <f>IF('❷健康CS(チーム用)'!H10="","",'❷健康CS(チーム用)'!H10)</f>
        <v>44682</v>
      </c>
      <c r="H9" s="247">
        <f>IF('❷健康CS(チーム用)'!I10="","",'❷健康CS(チーム用)'!I10)</f>
        <v>44681</v>
      </c>
      <c r="I9" s="247">
        <f>IF('❷健康CS(チーム用)'!J10="","",'❷健康CS(チーム用)'!J10)</f>
        <v>44680</v>
      </c>
      <c r="J9" s="247">
        <f>IF('❷健康CS(チーム用)'!K10="","",'❷健康CS(チーム用)'!K10)</f>
        <v>44679</v>
      </c>
      <c r="K9" s="247">
        <f>IF('❷健康CS(チーム用)'!L10="","",'❷健康CS(チーム用)'!L10)</f>
        <v>44678</v>
      </c>
      <c r="L9" s="247">
        <f>IF('❷健康CS(チーム用)'!M10="","",'❷健康CS(チーム用)'!M10)</f>
        <v>44677</v>
      </c>
      <c r="M9" s="247">
        <f>IF('❷健康CS(チーム用)'!N10="","",'❷健康CS(チーム用)'!N10)</f>
        <v>44676</v>
      </c>
      <c r="N9" s="247">
        <f>IF('❷健康CS(チーム用)'!O10="","",'❷健康CS(チーム用)'!O10)</f>
        <v>44675</v>
      </c>
      <c r="O9" s="247">
        <f>IF('❷健康CS(チーム用)'!P10="","",'❷健康CS(チーム用)'!P10)</f>
        <v>44674</v>
      </c>
      <c r="P9" s="247">
        <f>IF('❷健康CS(チーム用)'!Q10="","",'❷健康CS(チーム用)'!Q10)</f>
        <v>44673</v>
      </c>
      <c r="Q9" s="247">
        <f>IF('❷健康CS(チーム用)'!R10="","",'❷健康CS(チーム用)'!R10)</f>
        <v>44672</v>
      </c>
      <c r="R9" s="247">
        <f>IF('❷健康CS(チーム用)'!S10="","",'❷健康CS(チーム用)'!S10)</f>
        <v>44671</v>
      </c>
      <c r="S9" s="247">
        <f>IF('❷健康CS(チーム用)'!T10="","",'❷健康CS(チーム用)'!T10)</f>
        <v>44670</v>
      </c>
      <c r="T9" s="247">
        <f>IF('❷健康CS(チーム用)'!U10="","",'❷健康CS(チーム用)'!U10)</f>
        <v>44669</v>
      </c>
      <c r="U9" s="247">
        <f>IF('❷健康CS(チーム用)'!V10="","",'❷健康CS(チーム用)'!V10)</f>
        <v>44668</v>
      </c>
      <c r="V9" s="247">
        <f>IF('❷健康CS(チーム用)'!W10="","",'❷健康CS(チーム用)'!W10)</f>
        <v>44667</v>
      </c>
      <c r="W9" s="247">
        <f>IF('❷健康CS(チーム用)'!X10="","",'❷健康CS(チーム用)'!X10)</f>
        <v>44666</v>
      </c>
      <c r="X9" s="247">
        <f>IF('❷健康CS(チーム用)'!Y10="","",'❷健康CS(チーム用)'!Y10)</f>
        <v>44665</v>
      </c>
      <c r="Y9" s="247">
        <f>IF('❷健康CS(チーム用)'!Z10="","",'❷健康CS(チーム用)'!Z10)</f>
        <v>44664</v>
      </c>
    </row>
    <row r="10" spans="1:27" ht="10.5" customHeight="1" x14ac:dyDescent="0.45">
      <c r="A10" s="95"/>
      <c r="B10" s="95"/>
      <c r="C10" s="95"/>
      <c r="D10" s="95"/>
      <c r="E10" s="95"/>
      <c r="F10" s="43" t="s">
        <v>185</v>
      </c>
      <c r="G10" s="259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</row>
    <row r="11" spans="1:27" ht="10.5" customHeight="1" x14ac:dyDescent="0.45">
      <c r="A11" s="95"/>
      <c r="B11" s="95"/>
      <c r="C11" s="95"/>
      <c r="D11" s="95"/>
      <c r="E11" s="95"/>
      <c r="F11" s="44" t="s">
        <v>186</v>
      </c>
      <c r="G11" s="45" t="str">
        <f>IF('❷健康CS(チーム用)'!H12="","",'❷健康CS(チーム用)'!H12)</f>
        <v>日</v>
      </c>
      <c r="H11" s="46" t="str">
        <f>IF('❷健康CS(チーム用)'!I12="","",'❷健康CS(チーム用)'!I12)</f>
        <v>土</v>
      </c>
      <c r="I11" s="46" t="str">
        <f>IF('❷健康CS(チーム用)'!J12="","",'❷健康CS(チーム用)'!J12)</f>
        <v>金</v>
      </c>
      <c r="J11" s="46" t="str">
        <f>IF('❷健康CS(チーム用)'!K12="","",'❷健康CS(チーム用)'!K12)</f>
        <v>木</v>
      </c>
      <c r="K11" s="46" t="str">
        <f>IF('❷健康CS(チーム用)'!L12="","",'❷健康CS(チーム用)'!L12)</f>
        <v>水</v>
      </c>
      <c r="L11" s="46" t="str">
        <f>IF('❷健康CS(チーム用)'!M12="","",'❷健康CS(チーム用)'!M12)</f>
        <v>火</v>
      </c>
      <c r="M11" s="46" t="str">
        <f>IF('❷健康CS(チーム用)'!N12="","",'❷健康CS(チーム用)'!N12)</f>
        <v>月</v>
      </c>
      <c r="N11" s="46" t="str">
        <f>IF('❷健康CS(チーム用)'!O12="","",'❷健康CS(チーム用)'!O12)</f>
        <v>日</v>
      </c>
      <c r="O11" s="46" t="str">
        <f>IF('❷健康CS(チーム用)'!P12="","",'❷健康CS(チーム用)'!P12)</f>
        <v>土</v>
      </c>
      <c r="P11" s="46" t="str">
        <f>IF('❷健康CS(チーム用)'!Q12="","",'❷健康CS(チーム用)'!Q12)</f>
        <v>金</v>
      </c>
      <c r="Q11" s="46" t="str">
        <f>IF('❷健康CS(チーム用)'!R12="","",'❷健康CS(チーム用)'!R12)</f>
        <v>木</v>
      </c>
      <c r="R11" s="46" t="str">
        <f>IF('❷健康CS(チーム用)'!S12="","",'❷健康CS(チーム用)'!S12)</f>
        <v>水</v>
      </c>
      <c r="S11" s="46" t="str">
        <f>IF('❷健康CS(チーム用)'!T12="","",'❷健康CS(チーム用)'!T12)</f>
        <v>火</v>
      </c>
      <c r="T11" s="46" t="str">
        <f>IF('❷健康CS(チーム用)'!U12="","",'❷健康CS(チーム用)'!U12)</f>
        <v>月</v>
      </c>
      <c r="U11" s="46" t="str">
        <f>IF('❷健康CS(チーム用)'!V12="","",'❷健康CS(チーム用)'!V12)</f>
        <v>日</v>
      </c>
      <c r="V11" s="46" t="str">
        <f>IF('❷健康CS(チーム用)'!W12="","",'❷健康CS(チーム用)'!W12)</f>
        <v>土</v>
      </c>
      <c r="W11" s="46" t="str">
        <f>IF('❷健康CS(チーム用)'!X12="","",'❷健康CS(チーム用)'!X12)</f>
        <v>金</v>
      </c>
      <c r="X11" s="46" t="str">
        <f>IF('❷健康CS(チーム用)'!Y12="","",'❷健康CS(チーム用)'!Y12)</f>
        <v>木</v>
      </c>
      <c r="Y11" s="47" t="str">
        <f>IF('❷健康CS(チーム用)'!Z12="","",'❷健康CS(チーム用)'!Z12)</f>
        <v>水</v>
      </c>
      <c r="Z11" s="218"/>
      <c r="AA11" s="218"/>
    </row>
    <row r="12" spans="1:27" ht="24" customHeight="1" x14ac:dyDescent="0.45">
      <c r="A12" s="34" t="s">
        <v>178</v>
      </c>
      <c r="B12" s="255" t="s">
        <v>197</v>
      </c>
      <c r="C12" s="256"/>
      <c r="D12" s="256"/>
      <c r="E12" s="257"/>
      <c r="F12" s="41" t="s">
        <v>5</v>
      </c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7" ht="24" customHeight="1" x14ac:dyDescent="0.45">
      <c r="A13" s="34">
        <v>51</v>
      </c>
      <c r="B13" s="215" t="str">
        <f>IF(貼付!AA54="","",貼付!P54&amp;"　"&amp;貼付!Q54)</f>
        <v/>
      </c>
      <c r="C13" s="216"/>
      <c r="D13" s="217"/>
      <c r="E13" s="56"/>
      <c r="F13" s="41" t="str">
        <f>IF(貼付!AA54="","",貼付!AA54)</f>
        <v/>
      </c>
      <c r="G13" s="39"/>
      <c r="H13" s="4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1:27" ht="24" customHeight="1" x14ac:dyDescent="0.45">
      <c r="A14" s="82">
        <v>52</v>
      </c>
      <c r="B14" s="215" t="str">
        <f>IF(貼付!AA55="","",貼付!P55&amp;"　"&amp;貼付!Q55)</f>
        <v/>
      </c>
      <c r="C14" s="216"/>
      <c r="D14" s="217"/>
      <c r="E14" s="56"/>
      <c r="F14" s="41" t="str">
        <f>IF(貼付!AA55="","",貼付!AA55)</f>
        <v/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1:27" ht="24" customHeight="1" x14ac:dyDescent="0.45">
      <c r="A15" s="82">
        <v>53</v>
      </c>
      <c r="B15" s="215" t="str">
        <f>IF(貼付!AA56="","",貼付!P56&amp;"　"&amp;貼付!Q56)</f>
        <v/>
      </c>
      <c r="C15" s="216"/>
      <c r="D15" s="217"/>
      <c r="E15" s="56"/>
      <c r="F15" s="41" t="str">
        <f>IF(貼付!AA56="","",貼付!AA56)</f>
        <v/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7" ht="24" customHeight="1" x14ac:dyDescent="0.45">
      <c r="A16" s="82">
        <v>54</v>
      </c>
      <c r="B16" s="215" t="str">
        <f>IF(貼付!AA57="","",貼付!P57&amp;"　"&amp;貼付!Q57)</f>
        <v/>
      </c>
      <c r="C16" s="216"/>
      <c r="D16" s="217"/>
      <c r="E16" s="56"/>
      <c r="F16" s="41" t="str">
        <f>IF(貼付!AA57="","",貼付!AA57)</f>
        <v/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1:25" ht="24" customHeight="1" x14ac:dyDescent="0.45">
      <c r="A17" s="82">
        <v>55</v>
      </c>
      <c r="B17" s="215" t="str">
        <f>IF(貼付!AA58="","",貼付!P58&amp;"　"&amp;貼付!Q58)</f>
        <v/>
      </c>
      <c r="C17" s="216"/>
      <c r="D17" s="217"/>
      <c r="E17" s="56"/>
      <c r="F17" s="41" t="str">
        <f>IF(貼付!AA58="","",貼付!AA58)</f>
        <v/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1:25" ht="24" customHeight="1" x14ac:dyDescent="0.45">
      <c r="A18" s="82">
        <v>56</v>
      </c>
      <c r="B18" s="215" t="str">
        <f>IF(貼付!AA59="","",貼付!P59&amp;"　"&amp;貼付!Q59)</f>
        <v/>
      </c>
      <c r="C18" s="216"/>
      <c r="D18" s="217"/>
      <c r="E18" s="56"/>
      <c r="F18" s="41" t="str">
        <f>IF(貼付!AA59="","",貼付!AA59)</f>
        <v/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ht="24" customHeight="1" x14ac:dyDescent="0.45">
      <c r="A19" s="82">
        <v>57</v>
      </c>
      <c r="B19" s="215" t="str">
        <f>IF(貼付!AA60="","",貼付!P60&amp;"　"&amp;貼付!Q60)</f>
        <v/>
      </c>
      <c r="C19" s="216"/>
      <c r="D19" s="217"/>
      <c r="E19" s="56"/>
      <c r="F19" s="41" t="str">
        <f>IF(貼付!AA60="","",貼付!AA60)</f>
        <v/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ht="24" customHeight="1" x14ac:dyDescent="0.45">
      <c r="A20" s="82">
        <v>58</v>
      </c>
      <c r="B20" s="215" t="str">
        <f>IF(貼付!AA61="","",貼付!P61&amp;"　"&amp;貼付!Q61)</f>
        <v/>
      </c>
      <c r="C20" s="216"/>
      <c r="D20" s="217"/>
      <c r="E20" s="56"/>
      <c r="F20" s="41" t="str">
        <f>IF(貼付!AA61="","",貼付!AA61)</f>
        <v/>
      </c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ht="24" customHeight="1" x14ac:dyDescent="0.45">
      <c r="A21" s="82">
        <v>59</v>
      </c>
      <c r="B21" s="215" t="str">
        <f>IF(貼付!AA62="","",貼付!P62&amp;"　"&amp;貼付!Q62)</f>
        <v/>
      </c>
      <c r="C21" s="216"/>
      <c r="D21" s="217"/>
      <c r="E21" s="56"/>
      <c r="F21" s="41" t="str">
        <f>IF(貼付!AA62="","",貼付!AA62)</f>
        <v/>
      </c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24" customHeight="1" x14ac:dyDescent="0.45">
      <c r="A22" s="82">
        <v>60</v>
      </c>
      <c r="B22" s="215" t="str">
        <f>IF(貼付!AA63="","",貼付!P63&amp;"　"&amp;貼付!Q63)</f>
        <v/>
      </c>
      <c r="C22" s="216"/>
      <c r="D22" s="217"/>
      <c r="E22" s="56"/>
      <c r="F22" s="41" t="str">
        <f>IF(貼付!AA63="","",貼付!AA63)</f>
        <v/>
      </c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1:25" ht="24" customHeight="1" x14ac:dyDescent="0.45">
      <c r="A23" s="82">
        <v>61</v>
      </c>
      <c r="B23" s="215" t="str">
        <f>IF(貼付!AA64="","",貼付!P64&amp;"　"&amp;貼付!Q64)</f>
        <v/>
      </c>
      <c r="C23" s="216"/>
      <c r="D23" s="217"/>
      <c r="E23" s="56"/>
      <c r="F23" s="41" t="str">
        <f>IF(貼付!AA64="","",貼付!AA64)</f>
        <v/>
      </c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1:25" ht="24" customHeight="1" x14ac:dyDescent="0.45">
      <c r="A24" s="82">
        <v>62</v>
      </c>
      <c r="B24" s="215" t="str">
        <f>IF(貼付!AA65="","",貼付!P65&amp;"　"&amp;貼付!Q65)</f>
        <v/>
      </c>
      <c r="C24" s="216"/>
      <c r="D24" s="217"/>
      <c r="E24" s="56"/>
      <c r="F24" s="41" t="str">
        <f>IF(貼付!AA65="","",貼付!AA65)</f>
        <v/>
      </c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 ht="24" customHeight="1" x14ac:dyDescent="0.45">
      <c r="A25" s="82">
        <v>63</v>
      </c>
      <c r="B25" s="215" t="str">
        <f>IF(貼付!AA66="","",貼付!P66&amp;"　"&amp;貼付!Q66)</f>
        <v/>
      </c>
      <c r="C25" s="216"/>
      <c r="D25" s="217"/>
      <c r="E25" s="56"/>
      <c r="F25" s="41" t="str">
        <f>IF(貼付!AA66="","",貼付!AA66)</f>
        <v/>
      </c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ht="24" customHeight="1" x14ac:dyDescent="0.45">
      <c r="A26" s="82">
        <v>64</v>
      </c>
      <c r="B26" s="215" t="str">
        <f>IF(貼付!AA67="","",貼付!P67&amp;"　"&amp;貼付!Q67)</f>
        <v/>
      </c>
      <c r="C26" s="216"/>
      <c r="D26" s="217"/>
      <c r="E26" s="56"/>
      <c r="F26" s="41" t="str">
        <f>IF(貼付!AA67="","",貼付!AA67)</f>
        <v/>
      </c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24" customHeight="1" x14ac:dyDescent="0.45">
      <c r="A27" s="82">
        <v>65</v>
      </c>
      <c r="B27" s="215" t="str">
        <f>IF(貼付!AA68="","",貼付!P68&amp;"　"&amp;貼付!Q68)</f>
        <v/>
      </c>
      <c r="C27" s="216"/>
      <c r="D27" s="217"/>
      <c r="E27" s="56"/>
      <c r="F27" s="41" t="str">
        <f>IF(貼付!AA68="","",貼付!AA68)</f>
        <v/>
      </c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1:25" ht="24" customHeight="1" x14ac:dyDescent="0.45">
      <c r="A28" s="82">
        <v>66</v>
      </c>
      <c r="B28" s="215" t="str">
        <f>IF(貼付!AA69="","",貼付!P69&amp;"　"&amp;貼付!Q69)</f>
        <v/>
      </c>
      <c r="C28" s="216"/>
      <c r="D28" s="217"/>
      <c r="E28" s="56"/>
      <c r="F28" s="41" t="str">
        <f>IF(貼付!AA69="","",貼付!AA69)</f>
        <v/>
      </c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24" customHeight="1" x14ac:dyDescent="0.45">
      <c r="A29" s="82">
        <v>67</v>
      </c>
      <c r="B29" s="215" t="str">
        <f>IF(貼付!AA70="","",貼付!P70&amp;"　"&amp;貼付!Q70)</f>
        <v/>
      </c>
      <c r="C29" s="216"/>
      <c r="D29" s="217"/>
      <c r="E29" s="56"/>
      <c r="F29" s="41" t="str">
        <f>IF(貼付!AA70="","",貼付!AA70)</f>
        <v/>
      </c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ht="24" customHeight="1" x14ac:dyDescent="0.45">
      <c r="A30" s="82">
        <v>68</v>
      </c>
      <c r="B30" s="215" t="str">
        <f>IF(貼付!AA71="","",貼付!P71&amp;"　"&amp;貼付!Q71)</f>
        <v/>
      </c>
      <c r="C30" s="216"/>
      <c r="D30" s="217"/>
      <c r="E30" s="56"/>
      <c r="F30" s="41" t="str">
        <f>IF(貼付!AA71="","",貼付!AA71)</f>
        <v/>
      </c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</row>
    <row r="31" spans="1:25" ht="24" customHeight="1" x14ac:dyDescent="0.45">
      <c r="A31" s="82">
        <v>69</v>
      </c>
      <c r="B31" s="215" t="str">
        <f>IF(貼付!AA72="","",貼付!P72&amp;"　"&amp;貼付!Q72)</f>
        <v/>
      </c>
      <c r="C31" s="216"/>
      <c r="D31" s="217"/>
      <c r="E31" s="56"/>
      <c r="F31" s="41" t="str">
        <f>IF(貼付!AA72="","",貼付!AA72)</f>
        <v/>
      </c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ht="24" customHeight="1" x14ac:dyDescent="0.45">
      <c r="A32" s="82">
        <v>70</v>
      </c>
      <c r="B32" s="215" t="str">
        <f>IF(貼付!AA73="","",貼付!P73&amp;"　"&amp;貼付!Q73)</f>
        <v/>
      </c>
      <c r="C32" s="216"/>
      <c r="D32" s="217"/>
      <c r="E32" s="56"/>
      <c r="F32" s="41" t="str">
        <f>IF(貼付!AA73="","",貼付!AA73)</f>
        <v/>
      </c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24" customHeight="1" x14ac:dyDescent="0.45">
      <c r="A33" s="82">
        <v>71</v>
      </c>
      <c r="B33" s="215" t="str">
        <f>IF(貼付!AA74="","",貼付!P74&amp;"　"&amp;貼付!Q74)</f>
        <v/>
      </c>
      <c r="C33" s="216"/>
      <c r="D33" s="217"/>
      <c r="E33" s="56"/>
      <c r="F33" s="41" t="str">
        <f>IF(貼付!AA74="","",貼付!AA74)</f>
        <v/>
      </c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</row>
    <row r="34" spans="1:25" ht="24" customHeight="1" x14ac:dyDescent="0.45">
      <c r="A34" s="82">
        <v>72</v>
      </c>
      <c r="B34" s="215" t="str">
        <f>IF(貼付!AA75="","",貼付!P75&amp;"　"&amp;貼付!Q75)</f>
        <v/>
      </c>
      <c r="C34" s="216"/>
      <c r="D34" s="217"/>
      <c r="E34" s="56"/>
      <c r="F34" s="41" t="str">
        <f>IF(貼付!AA75="","",貼付!AA75)</f>
        <v/>
      </c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24" customHeight="1" x14ac:dyDescent="0.45">
      <c r="A35" s="82">
        <v>73</v>
      </c>
      <c r="B35" s="215" t="str">
        <f>IF(貼付!AA76="","",貼付!P76&amp;"　"&amp;貼付!Q76)</f>
        <v/>
      </c>
      <c r="C35" s="216"/>
      <c r="D35" s="217"/>
      <c r="E35" s="56"/>
      <c r="F35" s="41" t="str">
        <f>IF(貼付!AA76="","",貼付!AA76)</f>
        <v/>
      </c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24" customHeight="1" x14ac:dyDescent="0.45">
      <c r="A36" s="82">
        <v>74</v>
      </c>
      <c r="B36" s="215" t="str">
        <f>IF(貼付!AA77="","",貼付!P77&amp;"　"&amp;貼付!Q77)</f>
        <v/>
      </c>
      <c r="C36" s="216"/>
      <c r="D36" s="217"/>
      <c r="E36" s="56"/>
      <c r="F36" s="41" t="str">
        <f>IF(貼付!AA77="","",貼付!AA77)</f>
        <v/>
      </c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1:25" ht="24" customHeight="1" x14ac:dyDescent="0.45">
      <c r="A37" s="82">
        <v>75</v>
      </c>
      <c r="B37" s="215" t="str">
        <f>IF(貼付!AA78="","",貼付!P78&amp;"　"&amp;貼付!Q78)</f>
        <v/>
      </c>
      <c r="C37" s="216"/>
      <c r="D37" s="217"/>
      <c r="E37" s="56"/>
      <c r="F37" s="41" t="str">
        <f>IF(貼付!AA78="","",貼付!AA78)</f>
        <v/>
      </c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24" customHeight="1" x14ac:dyDescent="0.45">
      <c r="A38" s="82">
        <v>76</v>
      </c>
      <c r="B38" s="215" t="str">
        <f>IF(貼付!AA79="","",貼付!P79&amp;"　"&amp;貼付!Q79)</f>
        <v/>
      </c>
      <c r="C38" s="216"/>
      <c r="D38" s="217"/>
      <c r="E38" s="56"/>
      <c r="F38" s="41" t="str">
        <f>IF(貼付!AA79="","",貼付!AA79)</f>
        <v/>
      </c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1:25" ht="24" customHeight="1" x14ac:dyDescent="0.45">
      <c r="A39" s="82">
        <v>77</v>
      </c>
      <c r="B39" s="215" t="str">
        <f>IF(貼付!AA80="","",貼付!P80&amp;"　"&amp;貼付!Q80)</f>
        <v/>
      </c>
      <c r="C39" s="216"/>
      <c r="D39" s="217"/>
      <c r="E39" s="56"/>
      <c r="F39" s="41" t="str">
        <f>IF(貼付!AA80="","",貼付!AA80)</f>
        <v/>
      </c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24" customHeight="1" x14ac:dyDescent="0.45">
      <c r="A40" s="82">
        <v>78</v>
      </c>
      <c r="B40" s="215" t="str">
        <f>IF(貼付!AA81="","",貼付!P81&amp;"　"&amp;貼付!Q81)</f>
        <v/>
      </c>
      <c r="C40" s="216"/>
      <c r="D40" s="217"/>
      <c r="E40" s="56"/>
      <c r="F40" s="41" t="str">
        <f>IF(貼付!AA81="","",貼付!AA81)</f>
        <v/>
      </c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24" customHeight="1" x14ac:dyDescent="0.45">
      <c r="A41" s="82">
        <v>79</v>
      </c>
      <c r="B41" s="215" t="str">
        <f>IF(貼付!AA82="","",貼付!P82&amp;"　"&amp;貼付!Q82)</f>
        <v/>
      </c>
      <c r="C41" s="216"/>
      <c r="D41" s="217"/>
      <c r="E41" s="56"/>
      <c r="F41" s="41" t="str">
        <f>IF(貼付!AA82="","",貼付!AA82)</f>
        <v/>
      </c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24" customHeight="1" thickBot="1" x14ac:dyDescent="0.5">
      <c r="A42" s="82">
        <v>80</v>
      </c>
      <c r="B42" s="215" t="str">
        <f>IF(貼付!AA83="","",貼付!P83&amp;"　"&amp;貼付!Q83)</f>
        <v/>
      </c>
      <c r="C42" s="216"/>
      <c r="D42" s="217"/>
      <c r="E42" s="57"/>
      <c r="F42" s="41" t="str">
        <f>IF(貼付!AA83="","",貼付!AA83)</f>
        <v/>
      </c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0"/>
    </row>
    <row r="43" spans="1:25" ht="24" customHeight="1" thickBot="1" x14ac:dyDescent="0.5">
      <c r="A43" s="33"/>
      <c r="B43" s="33"/>
      <c r="C43" s="241" t="s">
        <v>201</v>
      </c>
      <c r="D43" s="242"/>
      <c r="E43" s="242"/>
      <c r="F43" s="243"/>
      <c r="G43" s="51"/>
      <c r="H43" s="52"/>
      <c r="I43" s="52"/>
      <c r="J43" s="52"/>
      <c r="K43" s="52"/>
      <c r="L43" s="53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" customHeight="1" x14ac:dyDescent="0.45"/>
    <row r="45" spans="1:25" ht="24" customHeight="1" x14ac:dyDescent="0.45">
      <c r="A45" s="234" t="s">
        <v>180</v>
      </c>
      <c r="B45" s="115" t="s">
        <v>191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237"/>
    </row>
    <row r="46" spans="1:25" ht="24" customHeight="1" x14ac:dyDescent="0.45">
      <c r="A46" s="235"/>
      <c r="B46" s="238" t="s">
        <v>192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40"/>
    </row>
    <row r="47" spans="1:25" ht="24" customHeight="1" x14ac:dyDescent="0.45">
      <c r="A47" s="235"/>
      <c r="B47" s="238" t="s">
        <v>194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40"/>
    </row>
    <row r="48" spans="1:25" ht="24" customHeight="1" x14ac:dyDescent="0.45">
      <c r="A48" s="236"/>
      <c r="B48" s="244" t="s">
        <v>193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6"/>
    </row>
  </sheetData>
  <mergeCells count="70">
    <mergeCell ref="B33:D33"/>
    <mergeCell ref="Q9:Q10"/>
    <mergeCell ref="R9:R10"/>
    <mergeCell ref="S9:S10"/>
    <mergeCell ref="T9:T10"/>
    <mergeCell ref="B22:D22"/>
    <mergeCell ref="B16:D16"/>
    <mergeCell ref="B17:D17"/>
    <mergeCell ref="B18:D18"/>
    <mergeCell ref="B19:D19"/>
    <mergeCell ref="B20:D20"/>
    <mergeCell ref="B21:D21"/>
    <mergeCell ref="B40:D40"/>
    <mergeCell ref="B41:D41"/>
    <mergeCell ref="B42:D42"/>
    <mergeCell ref="C43:F43"/>
    <mergeCell ref="A45:A48"/>
    <mergeCell ref="B45:Y45"/>
    <mergeCell ref="B46:Y46"/>
    <mergeCell ref="B47:Y47"/>
    <mergeCell ref="B48:Y48"/>
    <mergeCell ref="B39:D39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8:D38"/>
    <mergeCell ref="B34:D34"/>
    <mergeCell ref="B35:D35"/>
    <mergeCell ref="B36:D36"/>
    <mergeCell ref="B37:D37"/>
    <mergeCell ref="Z11:AA11"/>
    <mergeCell ref="B12:E12"/>
    <mergeCell ref="B13:D13"/>
    <mergeCell ref="B14:D14"/>
    <mergeCell ref="B15:D15"/>
    <mergeCell ref="A6:C6"/>
    <mergeCell ref="D6:L6"/>
    <mergeCell ref="M6:N6"/>
    <mergeCell ref="O6:Y6"/>
    <mergeCell ref="A9:B11"/>
    <mergeCell ref="C9:E11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:Y1"/>
    <mergeCell ref="A2:Y2"/>
    <mergeCell ref="A4:Y4"/>
    <mergeCell ref="A5:C5"/>
    <mergeCell ref="U5:Y5"/>
    <mergeCell ref="D5:P5"/>
    <mergeCell ref="Q5:T5"/>
    <mergeCell ref="V9:V10"/>
    <mergeCell ref="W9:W10"/>
    <mergeCell ref="X9:X10"/>
    <mergeCell ref="Y9:Y10"/>
    <mergeCell ref="U9:U10"/>
  </mergeCells>
  <phoneticPr fontId="3"/>
  <printOptions horizontalCentered="1"/>
  <pageMargins left="0.39370078740157483" right="0.39370078740157483" top="0.27559055118110237" bottom="0.27559055118110237" header="0.31496062992125984" footer="0.31496062992125984"/>
  <pageSetup paperSize="9" scale="74" orientation="portrait" r:id="rId1"/>
  <headerFooter>
    <oddHeader>&amp;RNo3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335280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4</xdr:row>
                    <xdr:rowOff>38100</xdr:rowOff>
                  </from>
                  <to>
                    <xdr:col>20</xdr:col>
                    <xdr:colOff>266700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22</xdr:col>
                    <xdr:colOff>259080</xdr:colOff>
                    <xdr:row>4</xdr:row>
                    <xdr:rowOff>38100</xdr:rowOff>
                  </from>
                  <to>
                    <xdr:col>23</xdr:col>
                    <xdr:colOff>137160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335280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335280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335280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335280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335280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335280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335280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335280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335280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335280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4</xdr:col>
                    <xdr:colOff>114300</xdr:colOff>
                    <xdr:row>23</xdr:row>
                    <xdr:rowOff>38100</xdr:rowOff>
                  </from>
                  <to>
                    <xdr:col>4</xdr:col>
                    <xdr:colOff>335280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4</xdr:col>
                    <xdr:colOff>114300</xdr:colOff>
                    <xdr:row>24</xdr:row>
                    <xdr:rowOff>38100</xdr:rowOff>
                  </from>
                  <to>
                    <xdr:col>4</xdr:col>
                    <xdr:colOff>335280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38100</xdr:rowOff>
                  </from>
                  <to>
                    <xdr:col>4</xdr:col>
                    <xdr:colOff>335280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4</xdr:col>
                    <xdr:colOff>114300</xdr:colOff>
                    <xdr:row>30</xdr:row>
                    <xdr:rowOff>38100</xdr:rowOff>
                  </from>
                  <to>
                    <xdr:col>4</xdr:col>
                    <xdr:colOff>335280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38100</xdr:rowOff>
                  </from>
                  <to>
                    <xdr:col>4</xdr:col>
                    <xdr:colOff>335280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38100</xdr:rowOff>
                  </from>
                  <to>
                    <xdr:col>4</xdr:col>
                    <xdr:colOff>335280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4</xdr:col>
                    <xdr:colOff>114300</xdr:colOff>
                    <xdr:row>39</xdr:row>
                    <xdr:rowOff>38100</xdr:rowOff>
                  </from>
                  <to>
                    <xdr:col>4</xdr:col>
                    <xdr:colOff>335280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4</xdr:col>
                    <xdr:colOff>114300</xdr:colOff>
                    <xdr:row>40</xdr:row>
                    <xdr:rowOff>38100</xdr:rowOff>
                  </from>
                  <to>
                    <xdr:col>4</xdr:col>
                    <xdr:colOff>335280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4</xdr:col>
                    <xdr:colOff>114300</xdr:colOff>
                    <xdr:row>41</xdr:row>
                    <xdr:rowOff>38100</xdr:rowOff>
                  </from>
                  <to>
                    <xdr:col>4</xdr:col>
                    <xdr:colOff>335280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4</xdr:col>
                    <xdr:colOff>114300</xdr:colOff>
                    <xdr:row>38</xdr:row>
                    <xdr:rowOff>38100</xdr:rowOff>
                  </from>
                  <to>
                    <xdr:col>4</xdr:col>
                    <xdr:colOff>335280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Check Box 24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38100</xdr:rowOff>
                  </from>
                  <to>
                    <xdr:col>4</xdr:col>
                    <xdr:colOff>335280</xdr:colOff>
                    <xdr:row>25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Check Box 25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4</xdr:col>
                    <xdr:colOff>335280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4</xdr:col>
                    <xdr:colOff>335280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28</xdr:row>
                    <xdr:rowOff>38100</xdr:rowOff>
                  </from>
                  <to>
                    <xdr:col>4</xdr:col>
                    <xdr:colOff>335280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Check Box 28">
              <controlPr defaultSize="0" autoFill="0" autoLine="0" autoPict="0">
                <anchor moveWithCells="1">
                  <from>
                    <xdr:col>4</xdr:col>
                    <xdr:colOff>114300</xdr:colOff>
                    <xdr:row>32</xdr:row>
                    <xdr:rowOff>38100</xdr:rowOff>
                  </from>
                  <to>
                    <xdr:col>4</xdr:col>
                    <xdr:colOff>335280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Check Box 29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38100</xdr:rowOff>
                  </from>
                  <to>
                    <xdr:col>4</xdr:col>
                    <xdr:colOff>335280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Check Box 30">
              <controlPr defaultSize="0" autoFill="0" autoLine="0" autoPict="0">
                <anchor moveWithCells="1">
                  <from>
                    <xdr:col>4</xdr:col>
                    <xdr:colOff>114300</xdr:colOff>
                    <xdr:row>34</xdr:row>
                    <xdr:rowOff>38100</xdr:rowOff>
                  </from>
                  <to>
                    <xdr:col>4</xdr:col>
                    <xdr:colOff>335280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38100</xdr:rowOff>
                  </from>
                  <to>
                    <xdr:col>4</xdr:col>
                    <xdr:colOff>335280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Check Box 32">
              <controlPr defaultSize="0" autoFill="0" autoLine="0" autoPict="0">
                <anchor moveWithCells="1">
                  <from>
                    <xdr:col>4</xdr:col>
                    <xdr:colOff>114300</xdr:colOff>
                    <xdr:row>36</xdr:row>
                    <xdr:rowOff>38100</xdr:rowOff>
                  </from>
                  <to>
                    <xdr:col>4</xdr:col>
                    <xdr:colOff>335280</xdr:colOff>
                    <xdr:row>36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操作手順</vt:lpstr>
      <vt:lpstr>貼付</vt:lpstr>
      <vt:lpstr>参加申込書No1</vt:lpstr>
      <vt:lpstr>参加申込書No2</vt:lpstr>
      <vt:lpstr>参加申込書No3</vt:lpstr>
      <vt:lpstr>❶エントリー表</vt:lpstr>
      <vt:lpstr>❷健康CS(チーム用)</vt:lpstr>
      <vt:lpstr>❷健康CS(チーム用)No2</vt:lpstr>
      <vt:lpstr>❷健康CS(チーム用)No3</vt:lpstr>
      <vt:lpstr>❷健康CS(チーム用)No4</vt:lpstr>
      <vt:lpstr>❷健康CS(チーム用)No5</vt:lpstr>
      <vt:lpstr>'❶エントリー表'!Print_Area</vt:lpstr>
      <vt:lpstr>'❷健康CS(チーム用)'!Print_Area</vt:lpstr>
      <vt:lpstr>'❷健康CS(チーム用)No2'!Print_Area</vt:lpstr>
      <vt:lpstr>'❷健康CS(チーム用)No3'!Print_Area</vt:lpstr>
      <vt:lpstr>'❷健康CS(チーム用)No4'!Print_Area</vt:lpstr>
      <vt:lpstr>'❷健康CS(チーム用)No5'!Print_Area</vt:lpstr>
      <vt:lpstr>参加申込書No1!Print_Area</vt:lpstr>
      <vt:lpstr>参加申込書No2!Print_Area</vt:lpstr>
      <vt:lpstr>参加申込書No3!Print_Area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chubu basket</dc:creator>
  <cp:lastModifiedBy>FABBA3</cp:lastModifiedBy>
  <cp:lastPrinted>2022-04-20T09:20:32Z</cp:lastPrinted>
  <dcterms:created xsi:type="dcterms:W3CDTF">2021-06-07T05:57:42Z</dcterms:created>
  <dcterms:modified xsi:type="dcterms:W3CDTF">2022-05-06T02:48:24Z</dcterms:modified>
</cp:coreProperties>
</file>